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3740" windowHeight="8445" activeTab="0"/>
  </bookViews>
  <sheets>
    <sheet name="Cadastro" sheetId="1" r:id="rId1"/>
  </sheets>
  <definedNames>
    <definedName name="_xlnm.Print_Area" localSheetId="0">'Cadastro'!$A$1:$BN$631</definedName>
  </definedNames>
  <calcPr fullCalcOnLoad="1"/>
</workbook>
</file>

<file path=xl/sharedStrings.xml><?xml version="1.0" encoding="utf-8"?>
<sst xmlns="http://schemas.openxmlformats.org/spreadsheetml/2006/main" count="316" uniqueCount="269">
  <si>
    <t>ENDEREÇO</t>
  </si>
  <si>
    <t>BAIRRO</t>
  </si>
  <si>
    <t>MUNICÍPIO</t>
  </si>
  <si>
    <t>CEP</t>
  </si>
  <si>
    <t>CNPJ</t>
  </si>
  <si>
    <t>EMAIL</t>
  </si>
  <si>
    <t>CARGO / FUNÇÃO</t>
  </si>
  <si>
    <t>ENDEREÇO PARA CORRESPONDÊNCIA</t>
  </si>
  <si>
    <t>ÁREA TOTAL (M²)</t>
  </si>
  <si>
    <t>DIREITA</t>
  </si>
  <si>
    <t>ESQUERDA</t>
  </si>
  <si>
    <t>FRENTE</t>
  </si>
  <si>
    <t>FUNDOS</t>
  </si>
  <si>
    <t>ACIMA</t>
  </si>
  <si>
    <t>ABAIXO</t>
  </si>
  <si>
    <t>ESQUINA</t>
  </si>
  <si>
    <t>Consumo Humano</t>
  </si>
  <si>
    <t>Refeitório</t>
  </si>
  <si>
    <t>Sanitário</t>
  </si>
  <si>
    <t>Rede de Distribuição (CEEE)</t>
  </si>
  <si>
    <t>Piso Impermeável</t>
  </si>
  <si>
    <t>Áreas Identificadas</t>
  </si>
  <si>
    <t>Nenhum</t>
  </si>
  <si>
    <t>Águas Superficiais</t>
  </si>
  <si>
    <t>Águas Subterrâneas</t>
  </si>
  <si>
    <t xml:space="preserve">Outro: </t>
  </si>
  <si>
    <t>TANQUE Nº</t>
  </si>
  <si>
    <t>COMBUSTÍVEL</t>
  </si>
  <si>
    <t>Tanque de resina termofixa reforçada com fibra de vidro, parede dupla. (NBR 13.212)</t>
  </si>
  <si>
    <t>Tanque de resina termofixa reforçada com fibra de vidro, parede simples. (NBR 13.212)</t>
  </si>
  <si>
    <t>TIPO DE TANQUE</t>
  </si>
  <si>
    <t>Gasolina + Querosene</t>
  </si>
  <si>
    <t>Tanque de aço carbono. (NB 190)</t>
  </si>
  <si>
    <t>Tanque em aço carbono, parede simples com revestimento. (NBR 13.312)</t>
  </si>
  <si>
    <t>Tanque em aço carbono, parede dupla metálica. (NBR 13.785)</t>
  </si>
  <si>
    <t>Tanque em aço carbono, parede dupla não metálica. (NBR 13.785)</t>
  </si>
  <si>
    <t>Tanque desconhecido.</t>
  </si>
  <si>
    <t>VOLUME (L)</t>
  </si>
  <si>
    <t>Álcool</t>
  </si>
  <si>
    <t>Gasolina</t>
  </si>
  <si>
    <t>Diesel</t>
  </si>
  <si>
    <t>Querosene</t>
  </si>
  <si>
    <t>Álcool + Gasolina</t>
  </si>
  <si>
    <t>Álcool + Diesel</t>
  </si>
  <si>
    <t>Álcool + Querosene</t>
  </si>
  <si>
    <t>Gasolina + Diesel</t>
  </si>
  <si>
    <t>Diesel + Querosene</t>
  </si>
  <si>
    <t>Gás Natural Veicular</t>
  </si>
  <si>
    <t>1.) ESPECIFICAÇÃO DA TANCAGEM</t>
  </si>
  <si>
    <t>Outro.</t>
  </si>
  <si>
    <t>ANO DE INSTALAÇÃO</t>
  </si>
  <si>
    <t>&lt; 10.000</t>
  </si>
  <si>
    <t>&gt; 30.000</t>
  </si>
  <si>
    <t>SIST. MONITORAMENTO CONTÍNUO</t>
  </si>
  <si>
    <t>SIST. PREVENÇÃO À CORROSÃO</t>
  </si>
  <si>
    <t>TESTE DE ESTANQUEIDADE</t>
  </si>
  <si>
    <t>OCORRÊNCIA VAZAMENTO</t>
  </si>
  <si>
    <t>Sim</t>
  </si>
  <si>
    <t>Não</t>
  </si>
  <si>
    <t>2.) CONDIÇÕES DA TANCAGEM</t>
  </si>
  <si>
    <t>Tratamento Terceirizado</t>
  </si>
  <si>
    <t>Gerador(es) de Energia</t>
  </si>
  <si>
    <t>Caso o "TIPO DE TANQUE" escolhido for "Outro.", o empreendedor deverá especificá-lo.</t>
  </si>
  <si>
    <t>Tanque aéreo. (NBRs 15.461 e 17.505)</t>
  </si>
  <si>
    <t>TIPO DE OFICINA</t>
  </si>
  <si>
    <t>Chapeação e Pintura</t>
  </si>
  <si>
    <t>Borracharia</t>
  </si>
  <si>
    <t>Funilaria / Serralheria / Tornearia</t>
  </si>
  <si>
    <t>Troca de Óleo</t>
  </si>
  <si>
    <t>Caixa Separadora de Óleo e Lama</t>
  </si>
  <si>
    <t>Bacias de Contenção</t>
  </si>
  <si>
    <t>Isolamento Acústico</t>
  </si>
  <si>
    <t>Compressor(es) de Ar</t>
  </si>
  <si>
    <t>Aparelho(s) Solda (Oxiacetileno)</t>
  </si>
  <si>
    <t>Serra(s) Circular(es)</t>
  </si>
  <si>
    <t>Serra(s) Vai-Vem</t>
  </si>
  <si>
    <t>Serra(s) Policorte</t>
  </si>
  <si>
    <t>Furadeira(s) Manual(is)</t>
  </si>
  <si>
    <t>Furadeira(s) Bancada</t>
  </si>
  <si>
    <t>Jato(s) de Granalha</t>
  </si>
  <si>
    <t>Aparelho(s) Solda (Elétrica)</t>
  </si>
  <si>
    <t>Lavador(es) de Gases</t>
  </si>
  <si>
    <t>Marque o(s) tipo(s) de oficina(s) em que melhor se enquadrem as atividades da empresa, ou descreva outro tipo de oficina no item "Outro:".</t>
  </si>
  <si>
    <t>Retífica de Motores</t>
  </si>
  <si>
    <t>Cabine(s) de Pintura com Sistema de Filtros Estáticos</t>
  </si>
  <si>
    <t>Cabine(s) de Pintura com Sistema de Cortina d'Água</t>
  </si>
  <si>
    <t>Canaletas de Drenagem</t>
  </si>
  <si>
    <t>Reparação de Veículos</t>
  </si>
  <si>
    <t>Reparação de Equipamentos Industriais e Agrícolas</t>
  </si>
  <si>
    <t>ANEXO B - SISTEMA DE ARMAZENAMENTO DE COMBUSTÍVEIS</t>
  </si>
  <si>
    <t>ANEXO A - LEVANTAMENTO FOTOGRÁFICO DA ATIVIDADE</t>
  </si>
  <si>
    <t>1.) ITENS NECESSÁRIOS</t>
  </si>
  <si>
    <t>a) imagem aérea recente colorida (permitido o uso de imagens de satélite via Google Earth).</t>
  </si>
  <si>
    <t>e) imagens de cabine de pintura instalada e de seu sistema de exaustão (filtros e dutos).</t>
  </si>
  <si>
    <t>3.) PRIMEIRA LICENÇA AMBIENTAL?</t>
  </si>
  <si>
    <t>4.) INFORMAÇÕES SOBRE A VIZINHANÇA</t>
  </si>
  <si>
    <t>5.) HORÁRIO DE FUNCIONAMENTO</t>
  </si>
  <si>
    <t>6.) INFORMAÇÕES SOBRE A ATIVIDADE</t>
  </si>
  <si>
    <t>7.) ABASTECIMENTO DE ÁGUA</t>
  </si>
  <si>
    <t>8.) USOS DA ÁGUA</t>
  </si>
  <si>
    <t>9.) TRATAMENTO DE EFLUENTES</t>
  </si>
  <si>
    <t>11.) SISTEMA DE ARMAZENAMENTO DE COMBUSTÍVEIS</t>
  </si>
  <si>
    <t>12.) MATRIZ ENERGÉTICA</t>
  </si>
  <si>
    <t>14.) TRATAMENTO DE EMISSÕES ATMOSFÉRICAS</t>
  </si>
  <si>
    <t>Documentação necessária para a abertura do processo de licenciamento.</t>
  </si>
  <si>
    <t>Documentação situacional, não necessária para abertura do processo de licenciamento de acordo com as informações prestadas.</t>
  </si>
  <si>
    <t>Comercial</t>
  </si>
  <si>
    <t>Serviços</t>
  </si>
  <si>
    <t>Industrial</t>
  </si>
  <si>
    <t>Praça</t>
  </si>
  <si>
    <t>Residencial</t>
  </si>
  <si>
    <t>Terreno baldio</t>
  </si>
  <si>
    <t>DENOMINAÇÃO / INFORMAÇÃO ADICIONAL</t>
  </si>
  <si>
    <t>Outro</t>
  </si>
  <si>
    <t>Preencher os itens "TESTE DE ESTANQUEIDADE" e "OCORRÊNCIA DE VAZAMENTO" com as datas de realização do último teste ou constatação de ocorrência.</t>
  </si>
  <si>
    <t>Nº DE FUNCIONÁRIOS - ADMINISTRATIVO</t>
  </si>
  <si>
    <t>Nº DE FUNCIONÁRIOS - OPERACIONAL</t>
  </si>
  <si>
    <t>Máquina(s) de Lavar Peças</t>
  </si>
  <si>
    <t>Banho(s) de Desengraxante</t>
  </si>
  <si>
    <t>Plaina(s)</t>
  </si>
  <si>
    <t>Esmerilhadeira(s) / Lixadeira(s)</t>
  </si>
  <si>
    <t>Cobertura</t>
  </si>
  <si>
    <t>Sistema Público Distribuição (DMAE)</t>
  </si>
  <si>
    <t xml:space="preserve">Outra: </t>
  </si>
  <si>
    <t>1.) IDENTIFICAÇÃO DA ATIVIDADE OU EMPREENDIMENTO</t>
  </si>
  <si>
    <t>2.) IDENTIFICAÇÃO DO EMPREENDEDOR OU PROFISSIONAL DE CONTATO</t>
  </si>
  <si>
    <t>EMPREENDEDOR OU PROFISSIONAL DE CONTATO</t>
  </si>
  <si>
    <t>DENOMINAÇÃO DO EMPREENDIMENTO OU RAZÃO SOCIAL</t>
  </si>
  <si>
    <t>Fossa Séptica</t>
  </si>
  <si>
    <t>Rede Coletora (DMAE)</t>
  </si>
  <si>
    <t>Lavagem de Veículos</t>
  </si>
  <si>
    <t>b) imagens das fachadas do imóvel e demonstração de existência ou não de veículos de divulgação.</t>
  </si>
  <si>
    <t>janeiro</t>
  </si>
  <si>
    <t>fevereiro</t>
  </si>
  <si>
    <t>março</t>
  </si>
  <si>
    <t>abril</t>
  </si>
  <si>
    <t>maio</t>
  </si>
  <si>
    <t>junho</t>
  </si>
  <si>
    <t>julho</t>
  </si>
  <si>
    <t>agosto</t>
  </si>
  <si>
    <t>setembro</t>
  </si>
  <si>
    <t>outubro</t>
  </si>
  <si>
    <t>novembro</t>
  </si>
  <si>
    <t>dezembro</t>
  </si>
  <si>
    <t>RESPONSÁVEL PELO PREENCHIMENTO DO CADASTRO</t>
  </si>
  <si>
    <t>CPF</t>
  </si>
  <si>
    <t>ÁREA DA ATIVIDADE (M²)</t>
  </si>
  <si>
    <t>ÁREA REAL - EDIFICADA (M²)</t>
  </si>
  <si>
    <t>ÁREA REGULAR - EDIFICADA (M²)</t>
  </si>
  <si>
    <t>10.) ESTRUTURA DA ÁREA OPERACIONAL</t>
  </si>
  <si>
    <t>13.) EQUIPAMENTOS DISPONÍVEIS</t>
  </si>
  <si>
    <t>TELEFONE</t>
  </si>
  <si>
    <t>Abastecimento de Combustíveis</t>
  </si>
  <si>
    <t>g) imagens das áreas de armazenamento temporário de resíduos sólidos e de seus contenedores.</t>
  </si>
  <si>
    <t>f) imagens das áreas de operação e localização de equipamentos ruidosos.</t>
  </si>
  <si>
    <t>Aspirador(es) de Pó</t>
  </si>
  <si>
    <t>Sistema de Climatização</t>
  </si>
  <si>
    <t>Lavador(es) Alta Pressão (Lava-Jato)</t>
  </si>
  <si>
    <t>Energia Eólica</t>
  </si>
  <si>
    <t>Energia Solar</t>
  </si>
  <si>
    <t>Reaproveitamento / Reuso</t>
  </si>
  <si>
    <r>
      <t xml:space="preserve">PREFEITURA MUNICIPAL DE PORTO ALEGRE (PMPA)
</t>
    </r>
    <r>
      <rPr>
        <b/>
        <sz val="10"/>
        <rFont val="Calibri"/>
        <family val="2"/>
      </rPr>
      <t>SECRETARIA MUNICIPAL DO MEIO AMBIENTE E DA SUSTENTABILIDADE (SMAMS)</t>
    </r>
  </si>
  <si>
    <t>Secretaria Municipal do Meio Ambiente e da Sustentabilidade (SMAMS) - Av. Carlos Gomes, nº 2120 - Bairro Três Figueiras - Porto Alegre</t>
  </si>
  <si>
    <t>Informe o número de fachadas / testadas do empreendimento:</t>
  </si>
  <si>
    <t xml:space="preserve">Dimensão em metros da fachada do empreendimento: </t>
  </si>
  <si>
    <t xml:space="preserve">Dimensão em metros da segunda fachada da atividade: </t>
  </si>
  <si>
    <t xml:space="preserve">Dimensão em metros da terceira fachada da atividade: </t>
  </si>
  <si>
    <t xml:space="preserve">Dimensão em metros da quarta fachada da atividade: </t>
  </si>
  <si>
    <r>
      <t>1</t>
    </r>
    <r>
      <rPr>
        <sz val="8"/>
        <rFont val="Calibri"/>
        <family val="2"/>
      </rPr>
      <t>http://www2.portoalegre.rs.gov.br/smam/default.php?p_secao=366</t>
    </r>
  </si>
  <si>
    <r>
      <t>2</t>
    </r>
    <r>
      <rPr>
        <sz val="8"/>
        <rFont val="Calibri"/>
        <family val="2"/>
      </rPr>
      <t>http://www.ibama.gov.br/cadastros/ctf/ctf-app</t>
    </r>
  </si>
  <si>
    <t>✓</t>
  </si>
  <si>
    <t>Horário de Abertura:</t>
  </si>
  <si>
    <t>Horário de Fechamento:</t>
  </si>
  <si>
    <t>SÁBADOS, DOMINGOS E FERIADOS:</t>
  </si>
  <si>
    <t>CARGA E DESCARGA:</t>
  </si>
  <si>
    <t>Primeiro Horário:</t>
  </si>
  <si>
    <t>Último Horário:</t>
  </si>
  <si>
    <t>RESÍDUO SÓLIDO GERADO</t>
  </si>
  <si>
    <t>QUANTIDADE</t>
  </si>
  <si>
    <t>DESTINO FINAL</t>
  </si>
  <si>
    <t>Filtros de Óleo</t>
  </si>
  <si>
    <t>unidades/mês</t>
  </si>
  <si>
    <t>MEDIÇÃO</t>
  </si>
  <si>
    <t>Óleo Lubrificante Contaminado</t>
  </si>
  <si>
    <t>litros/mês</t>
  </si>
  <si>
    <t>Pneus Inservíveis</t>
  </si>
  <si>
    <t>Baterias Automotivas</t>
  </si>
  <si>
    <t>Filtros da Cabine de Pintura</t>
  </si>
  <si>
    <t>Estopas Contaminadas</t>
  </si>
  <si>
    <t>Resíduos Contaminados em Geral</t>
  </si>
  <si>
    <t>m³/mês</t>
  </si>
  <si>
    <t>TRANSPORTADOR</t>
  </si>
  <si>
    <t>Sucata Metálica</t>
  </si>
  <si>
    <t>Plásticos em Geral</t>
  </si>
  <si>
    <t>Papel e Papelão</t>
  </si>
  <si>
    <t>SEGUNDA-FEIRA À SEXTA-FEIRA:</t>
  </si>
  <si>
    <t>Nº DA LICENÇA</t>
  </si>
  <si>
    <t>Página 7 de 7</t>
  </si>
  <si>
    <t>Página 5 de 7</t>
  </si>
  <si>
    <t>Página 4 de 7</t>
  </si>
  <si>
    <t>Página 3 de 7</t>
  </si>
  <si>
    <t>Página 2 de 7</t>
  </si>
  <si>
    <t>Página 1 de 7</t>
  </si>
  <si>
    <t>Lâmpadas Fluorescentes</t>
  </si>
  <si>
    <t>O não atendimento dos critérios para isenção de autorização para os veículos de divulgação remete o empreendedor à abertura de um outro processo visando obter Autorização Especial para expor Veículo de Divulgação (AEVD), o qual deve ser protocolado de modo apartado do expediente instituído para o licenciamento ambiental. A documentação necessária para a constituição deste segundo processo está listada no item 18 deste cadastro. A legislação vigente referente ao tema é o Decreto Municipal nº 18.097/12 e a Lei Municipal nº 8.279/99.</t>
  </si>
  <si>
    <t>N/A</t>
  </si>
  <si>
    <t>15.) ESTIMATIVA DA GERAÇÃO DE RESÍDUOS SÓLIDOS</t>
  </si>
  <si>
    <t>Filtro(s) de Carvão Ativado</t>
  </si>
  <si>
    <r>
      <t>RELATÓRIO AMBIENTAL</t>
    </r>
    <r>
      <rPr>
        <b/>
        <u val="single"/>
        <sz val="12"/>
        <rFont val="Calibri"/>
        <family val="2"/>
      </rPr>
      <t xml:space="preserve">
</t>
    </r>
    <r>
      <rPr>
        <u val="single"/>
        <sz val="10"/>
        <rFont val="Calibri"/>
        <family val="2"/>
      </rPr>
      <t>OFICINAS MECÂNICAS, SERVIÇOS DE REPARAÇÃO, MANUTENÇÃO E SIMILARES</t>
    </r>
  </si>
  <si>
    <t>CLASSIFICAÇÃO DA ATIVIDADE (RESOLUÇÃO CONSEMA Nº 372/2018)</t>
  </si>
  <si>
    <t>Estacionamento de frotistas com manutenção de veículos - CODRAM nº 3419,20</t>
  </si>
  <si>
    <t>Lavagem comercial de veículos - CODRAM nº 3430,10</t>
  </si>
  <si>
    <t>Oficina mecânica - CODRAM nº 3430,20</t>
  </si>
  <si>
    <t>Centro de desmanche de veículos - CODRAM nº 3430,20</t>
  </si>
  <si>
    <t>Oficina mecânica com chapeação e pintura- CODRAM nº 3430,20</t>
  </si>
  <si>
    <r>
      <t xml:space="preserve">Os veículos de divulgação instalados ou a instalar no empreendimento </t>
    </r>
    <r>
      <rPr>
        <b/>
        <sz val="9"/>
        <rFont val="Calibri"/>
        <family val="2"/>
      </rPr>
      <t>NÃO</t>
    </r>
    <r>
      <rPr>
        <sz val="9"/>
        <rFont val="Calibri"/>
        <family val="2"/>
      </rPr>
      <t xml:space="preserve"> atendem aos critérios para isenção de autorização.</t>
    </r>
  </si>
  <si>
    <t>Embalagens Contaminadas</t>
  </si>
  <si>
    <t>18.) DOCUMENTAÇÃO NECESSÁRIA - LICENCIAMENTO AMBIENTAL</t>
  </si>
  <si>
    <t>19.) DOCUMENTAÇÃO NECESSÁRIA - AUTORIZAÇÃO PARA EXPOSIÇÃO DE VEÍCULOS DE DIVULGAÇÃO</t>
  </si>
  <si>
    <t>20.) OBSERVAÇÕES</t>
  </si>
  <si>
    <t>21.) RESPONSABILIDADE PELAS INFORMAÇÕES DO CADASTRO</t>
  </si>
  <si>
    <t>16.) VEGETAÇÃO</t>
  </si>
  <si>
    <t>17.) VEÍCULOS DE DIVULGAÇÃO</t>
  </si>
  <si>
    <t>Quantos exemplares vegetais com mais de dois metros de altura existem no terreno da atividade e no passeio público contíguo a ela?</t>
  </si>
  <si>
    <t>Página 6 de 7</t>
  </si>
  <si>
    <t>Lavagens em Geral</t>
  </si>
  <si>
    <t>d) imagens da CSOL aberta, nas quais possa se observar suas divisórias e canalizações.</t>
  </si>
  <si>
    <t>c) imagens das áreas de oficina e lavagem de veículos, onde se observem piso, canaletas de drenagem, cobertura e equipamentos de trabalho.</t>
  </si>
  <si>
    <t>(19.1) - Requerimento de Licença Ambiental (RLA) disponibilizado no endereço eletrônico da SMAMS.</t>
  </si>
  <si>
    <t>(19.2) - Declaração de veracidade (pessoa física ou pessoa jurídica).</t>
  </si>
  <si>
    <t>(19.3) - Formulário de Autorização Especial para Exposição de Veículo de Divulgação contendo o projeto.</t>
  </si>
  <si>
    <t>(19.4) - Fotografias atualizadas das fachadas do imóvel e demonstração dos veículos de divulgação.</t>
  </si>
  <si>
    <t>(19.5) - ART (CREA) ou RRT (CAU) de projeto.</t>
  </si>
  <si>
    <t>(19.6) - Matrícula do imóvel e contrato de locação, este último caso couber.</t>
  </si>
  <si>
    <t>(19.7) - Ata de reunião de condomínio autorizando o veículo de divulgação.</t>
  </si>
  <si>
    <t>(19.8) - Alvará de Localização e Funcionamento em vigor junto à Secretaria Municipal de Desenvolvimento Econômicos (SMDE).</t>
  </si>
  <si>
    <t>(19.9) - Apólice de seguro de responsabilidade civil com cobertura do anúncio, caso já esteja instalado.</t>
  </si>
  <si>
    <t>(19.9) - Laudo de estabilidade da marquise expedido pela SMURB, caso anúncio esteja instalado em marquise.</t>
  </si>
  <si>
    <t>(18.1) - Requerimento de Licença Ambiental (RLA) disponibilizado no endereço eletrônico da SMAMS.1</t>
  </si>
  <si>
    <t>(18.2) - Comprovante de Inscrição e de Situação Cadastral de Pessoa Jurídica para o CNPJ da empresa.</t>
  </si>
  <si>
    <t>(18.3) - Alvará de Localização e Funcionamento em vigor junto à Secretaria Municipal de Desenvolvimento Econômicos (SMDE).</t>
  </si>
  <si>
    <t>(18.4) - Carta de Habitação específica de acordo com área real edificada declarada, ou comprovação de viabilidade urbanística conforme o Plano Diretor de Desenvolvimento Urbano Ambiental (PDDUA) e protocolo de solicitação de regularização.</t>
  </si>
  <si>
    <t>(18.5) - Alvará de Prevenção e Proteção Contra Incêndios (APPCI) vigente junto ao Corpo de Bombeiros, ou protocolo do PPCI no referido órgão.</t>
  </si>
  <si>
    <t>(18.6) - Inscrição no Cadastro Técnico Federal de Atividades Potencialmente Poluidoras e/ou Utilizadoras de Recursos Ambientais (CTF/APP).2</t>
  </si>
  <si>
    <t>(18.7) - Licença de Operação (LO), Licença de Instalação (LI) ou Licença Prévia (LP) anteriormente expedida.</t>
  </si>
  <si>
    <t>(18.8) - Atendimento às exigências específicas constantes no item “Com vistas à obtenção / renovação da Licença de Operação, o empreendedor deverá apresentar:” da licença anteriormente expedida.</t>
  </si>
  <si>
    <t>(18.10) - Levantamento fotográfico atualizado do empreendimento, datado e assinado pelo proprietário ou responsável técnico da empresa, no qual constem os registros elencados no Anexo A.</t>
  </si>
  <si>
    <t>(18.12) - Outorga de direito de uso da àgua junto ao Departamento de Recursos Hídricos (DRH/SEMA).</t>
  </si>
  <si>
    <t>(18.13) - Cadastro de poço de captação de águas subterrâneas junto ao DMAE.</t>
  </si>
  <si>
    <t>(18.14) - Última conta d'água e estimativa de volumes de água consumida (m³/mês) para cada uso do item 8 deste cadastro.</t>
  </si>
  <si>
    <t>(18.15) - Laudo técnico atestando que a Caixa Separadora de Óleo e Lama (CSOL) instalada atende ao Decreto Municipal nº 9.750/90, ou projeto daquela que difira desta normativa, com a respectiva ART do responsável pelo projeto ou laudo.</t>
  </si>
  <si>
    <t xml:space="preserve">(18.16) - Manifestos de Transporte de Resíduos (MTRs) de limpeza da Caixa Separadora de Óleo e Lama (CSOL). </t>
  </si>
  <si>
    <t>(18.18) - Plano de Gerenciamento de Resíduos Sólidos (PGRS) elaborado de acordo com Termo de Referência específico disponibilizado no endereço eletrônico da SMAMS.3</t>
  </si>
  <si>
    <t>(18.19) - Comprovantes de tratamento, retorno ao fabricante ou destino final dos resíduos sólidos gerados pelo empreendimento (panos, estopas, filtros de óleo, embalagens de óleo, filtros da cabine de pintura, sucata metálica, pneus, borra de tinta, efluente de cabine de pintura por cortina d'água), bem como cópia dos Manifestos de Transporte de Resíduos (MTRs).</t>
  </si>
  <si>
    <t xml:space="preserve">(18.20) - Projeto de tratamento acústico instalado, acompanhado da ART ou RRT do profissional responsável pela sua elaboração. </t>
  </si>
  <si>
    <t>(18.21) - Preenchimento do Anexo B acerca da tancagem de combustíveis existente na atividade.</t>
  </si>
  <si>
    <t>(18.22) - Plano de resposta a incidentes, atendendo à Resolução CONAMA nº 273/00.</t>
  </si>
  <si>
    <t>(18.23) - Plano de manutenção de equipamentos, sistemas e procedimentos operacionais, atendendo à Resolução CONAMA nº 273/00.</t>
  </si>
  <si>
    <t>(18.24) - Programa de treinamento dos funcionários para manuseio e armazenagem de produtos perigosos, atendendo à Resolução CONAMA nº 273/00.</t>
  </si>
  <si>
    <t>(18.25) - Laudo de cobertura vegetal conforme artigos 39 e 40 da Lei Complementar nº 757/2015 e croqui com a demarcação dos vegetais de acordo com o laudo.</t>
  </si>
  <si>
    <t xml:space="preserve">(18.17) - Projeto de cabine de pintura instalada, acompanhado da ART do profissional responsável pela sua elaboração. </t>
  </si>
  <si>
    <t>SAAC (Tanque Aéreo)</t>
  </si>
  <si>
    <t>SASC (Tanque Subterrâneo)</t>
  </si>
  <si>
    <r>
      <t>3</t>
    </r>
    <r>
      <rPr>
        <sz val="8"/>
        <rFont val="Calibri"/>
        <family val="2"/>
      </rPr>
      <t>http://lproweb.procempa.com.br/pmpa/prefpoa/smam/usu_doc/tr_pgirs.pdf</t>
    </r>
  </si>
  <si>
    <t>Parafusadeira(s) Pneumática(s)</t>
  </si>
  <si>
    <t>(18.11) - Informação sobre a potência (em kW) e combustível dos geradores de energia e sobre a potência dos compressores de ar, assim como seus respectivos horários de operação e testagem.</t>
  </si>
  <si>
    <t>(18.9) - Croqui do empreendimento com identificação das suas respectivas áreas.</t>
  </si>
  <si>
    <t>h) imagens dos exemplares vegetais exemplares vegetais com mais de dois metros de altura existentes no terreno da atividade e no passeio público.</t>
  </si>
  <si>
    <t>i) imagens das áreas com tancagens de combustíveis.</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</si>
</sst>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416]dddd\,\ d&quot; de &quot;mmmm&quot; de &quot;yyyy"/>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dd/mm/yy;@"/>
    <numFmt numFmtId="184" formatCode="00000"/>
    <numFmt numFmtId="185" formatCode="0.0"/>
    <numFmt numFmtId="186" formatCode="[&lt;=9999999]###\-####;\(###\)\ ###\-####"/>
    <numFmt numFmtId="187" formatCode="##,###,###,###,###"/>
    <numFmt numFmtId="188" formatCode="##,###,###,\-###,#\-##"/>
    <numFmt numFmtId="189" formatCode="##,###"/>
  </numFmts>
  <fonts count="61">
    <font>
      <sz val="10"/>
      <name val="Arial"/>
      <family val="0"/>
    </font>
    <font>
      <sz val="8"/>
      <name val="Arial"/>
      <family val="0"/>
    </font>
    <font>
      <b/>
      <sz val="14"/>
      <name val="Calibri"/>
      <family val="2"/>
    </font>
    <font>
      <sz val="10"/>
      <name val="Calibri"/>
      <family val="2"/>
    </font>
    <font>
      <b/>
      <sz val="10"/>
      <name val="Calibri"/>
      <family val="2"/>
    </font>
    <font>
      <sz val="7"/>
      <name val="Calibri"/>
      <family val="2"/>
    </font>
    <font>
      <b/>
      <i/>
      <sz val="8"/>
      <name val="Calibri"/>
      <family val="2"/>
    </font>
    <font>
      <sz val="9"/>
      <name val="Calibri"/>
      <family val="2"/>
    </font>
    <font>
      <b/>
      <sz val="7"/>
      <name val="Calibri"/>
      <family val="2"/>
    </font>
    <font>
      <sz val="12"/>
      <name val="Calibri"/>
      <family val="2"/>
    </font>
    <font>
      <sz val="10"/>
      <color indexed="9"/>
      <name val="Calibri"/>
      <family val="2"/>
    </font>
    <font>
      <sz val="7"/>
      <color indexed="9"/>
      <name val="Calibri"/>
      <family val="2"/>
    </font>
    <font>
      <b/>
      <sz val="9"/>
      <name val="Calibri"/>
      <family val="2"/>
    </font>
    <font>
      <b/>
      <u val="single"/>
      <sz val="12"/>
      <name val="Calibri"/>
      <family val="2"/>
    </font>
    <font>
      <i/>
      <sz val="8"/>
      <name val="Calibri"/>
      <family val="2"/>
    </font>
    <font>
      <sz val="7"/>
      <color indexed="8"/>
      <name val="Calibri"/>
      <family val="2"/>
    </font>
    <font>
      <vertAlign val="superscript"/>
      <sz val="8"/>
      <name val="Calibri"/>
      <family val="2"/>
    </font>
    <font>
      <sz val="8"/>
      <name val="Calibri"/>
      <family val="2"/>
    </font>
    <font>
      <b/>
      <sz val="12"/>
      <name val="Calibri"/>
      <family val="2"/>
    </font>
    <font>
      <u val="single"/>
      <sz val="10"/>
      <name val="Calibri"/>
      <family val="2"/>
    </font>
    <font>
      <u val="single"/>
      <sz val="10"/>
      <color indexed="12"/>
      <name val="Arial"/>
      <family val="0"/>
    </font>
    <font>
      <u val="single"/>
      <sz val="10"/>
      <color indexed="36"/>
      <name val="Arial"/>
      <family val="0"/>
    </font>
    <font>
      <b/>
      <sz val="10"/>
      <color indexed="10"/>
      <name val="Calibri"/>
      <family val="2"/>
    </font>
    <font>
      <sz val="8"/>
      <color indexed="9"/>
      <name val="Calibri"/>
      <family val="2"/>
    </font>
    <font>
      <sz val="9"/>
      <color indexed="22"/>
      <name val="Calibri"/>
      <family val="2"/>
    </font>
    <font>
      <sz val="8.5"/>
      <name val="Calibri"/>
      <family val="2"/>
    </font>
    <font>
      <b/>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hair"/>
      <bottom>
        <color indexed="63"/>
      </bottom>
    </border>
    <border>
      <left>
        <color indexed="63"/>
      </left>
      <right style="hair"/>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color indexed="63"/>
      </top>
      <bottom style="thin"/>
    </border>
    <border>
      <left style="hair"/>
      <right>
        <color indexed="63"/>
      </right>
      <top style="thin"/>
      <bottom>
        <color indexed="63"/>
      </bottom>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16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1" fontId="0" fillId="0" borderId="0" applyFont="0" applyFill="0" applyBorder="0" applyAlignment="0" applyProtection="0"/>
  </cellStyleXfs>
  <cellXfs count="318">
    <xf numFmtId="0" fontId="0" fillId="0" borderId="0" xfId="0" applyAlignment="1">
      <alignment/>
    </xf>
    <xf numFmtId="0" fontId="3" fillId="33" borderId="0" xfId="0" applyFont="1" applyFill="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xf>
    <xf numFmtId="0" fontId="5" fillId="33"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Border="1" applyAlignment="1" applyProtection="1">
      <alignment vertical="center"/>
      <protection locked="0"/>
    </xf>
    <xf numFmtId="0" fontId="11" fillId="33" borderId="0" xfId="0" applyFont="1" applyFill="1" applyBorder="1" applyAlignment="1" applyProtection="1">
      <alignment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horizontal="left" vertical="center"/>
    </xf>
    <xf numFmtId="0" fontId="3" fillId="33" borderId="10" xfId="0" applyFont="1" applyFill="1" applyBorder="1" applyAlignment="1">
      <alignmen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7" fillId="33" borderId="0" xfId="0" applyFont="1" applyFill="1" applyBorder="1" applyAlignment="1">
      <alignment vertical="center"/>
    </xf>
    <xf numFmtId="0" fontId="7" fillId="33" borderId="0"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23" fillId="33" borderId="0" xfId="0" applyFont="1" applyFill="1" applyBorder="1" applyAlignment="1">
      <alignment horizontal="center" vertical="center"/>
    </xf>
    <xf numFmtId="0" fontId="14" fillId="33" borderId="0" xfId="0" applyFont="1" applyFill="1" applyBorder="1" applyAlignment="1">
      <alignment vertical="top"/>
    </xf>
    <xf numFmtId="0" fontId="10"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20" fontId="3" fillId="33" borderId="0" xfId="0" applyNumberFormat="1" applyFont="1" applyFill="1" applyAlignment="1">
      <alignment horizontal="center" vertical="center"/>
    </xf>
    <xf numFmtId="0" fontId="14" fillId="33" borderId="12" xfId="0" applyFont="1" applyFill="1" applyBorder="1" applyAlignment="1">
      <alignment vertical="center" wrapText="1"/>
    </xf>
    <xf numFmtId="0" fontId="14" fillId="33" borderId="13" xfId="0" applyFont="1" applyFill="1" applyBorder="1" applyAlignment="1">
      <alignment vertical="center" wrapText="1"/>
    </xf>
    <xf numFmtId="0" fontId="14" fillId="33" borderId="14" xfId="0" applyFont="1" applyFill="1" applyBorder="1" applyAlignment="1">
      <alignment vertical="center" wrapText="1"/>
    </xf>
    <xf numFmtId="0" fontId="4" fillId="33" borderId="0" xfId="0" applyFont="1" applyFill="1" applyAlignment="1">
      <alignment horizontal="justify" vertical="center" wrapText="1"/>
    </xf>
    <xf numFmtId="0" fontId="2" fillId="33" borderId="0" xfId="0" applyFont="1" applyFill="1" applyBorder="1" applyAlignment="1">
      <alignment horizontal="center" vertical="center" wrapText="1"/>
    </xf>
    <xf numFmtId="0" fontId="8" fillId="33" borderId="0" xfId="0" applyFont="1" applyFill="1" applyBorder="1" applyAlignment="1">
      <alignment horizontal="right"/>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22" fillId="34" borderId="22" xfId="0" applyFont="1" applyFill="1" applyBorder="1" applyAlignment="1">
      <alignment horizontal="center" vertical="center"/>
    </xf>
    <xf numFmtId="0" fontId="22" fillId="34" borderId="23" xfId="0" applyFont="1" applyFill="1" applyBorder="1" applyAlignment="1">
      <alignment horizontal="center" vertical="center"/>
    </xf>
    <xf numFmtId="0" fontId="22" fillId="34" borderId="24" xfId="0" applyFont="1" applyFill="1" applyBorder="1" applyAlignment="1">
      <alignment horizontal="center" vertical="center"/>
    </xf>
    <xf numFmtId="0" fontId="22" fillId="34" borderId="15" xfId="0" applyFont="1" applyFill="1" applyBorder="1" applyAlignment="1">
      <alignment horizontal="center" vertical="center"/>
    </xf>
    <xf numFmtId="0" fontId="22" fillId="34" borderId="16" xfId="0" applyFont="1" applyFill="1" applyBorder="1" applyAlignment="1">
      <alignment horizontal="center" vertical="center"/>
    </xf>
    <xf numFmtId="0" fontId="22" fillId="34" borderId="17" xfId="0" applyFont="1" applyFill="1" applyBorder="1" applyAlignment="1">
      <alignment horizontal="center" vertical="center"/>
    </xf>
    <xf numFmtId="0" fontId="7" fillId="33" borderId="0" xfId="0" applyFont="1" applyFill="1" applyBorder="1" applyAlignment="1">
      <alignment horizontal="center" vertical="center"/>
    </xf>
    <xf numFmtId="2" fontId="7" fillId="33" borderId="0" xfId="0" applyNumberFormat="1" applyFont="1" applyFill="1" applyBorder="1" applyAlignment="1" applyProtection="1">
      <alignment horizontal="center" vertical="center"/>
      <protection locked="0"/>
    </xf>
    <xf numFmtId="49" fontId="24" fillId="35" borderId="25" xfId="0" applyNumberFormat="1" applyFont="1" applyFill="1" applyBorder="1" applyAlignment="1">
      <alignment horizontal="justify" vertical="center"/>
    </xf>
    <xf numFmtId="49" fontId="24" fillId="35" borderId="26" xfId="0" applyNumberFormat="1" applyFont="1" applyFill="1" applyBorder="1" applyAlignment="1">
      <alignment horizontal="justify" vertical="center"/>
    </xf>
    <xf numFmtId="49" fontId="24" fillId="35" borderId="27" xfId="0" applyNumberFormat="1" applyFont="1" applyFill="1" applyBorder="1" applyAlignment="1">
      <alignment horizontal="justify" vertical="center"/>
    </xf>
    <xf numFmtId="0" fontId="7" fillId="33" borderId="0" xfId="0" applyFont="1" applyFill="1" applyBorder="1" applyAlignment="1">
      <alignment horizontal="left"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24" fillId="33" borderId="0" xfId="0" applyFont="1" applyFill="1" applyBorder="1" applyAlignment="1">
      <alignment horizontal="left" vertical="center"/>
    </xf>
    <xf numFmtId="0" fontId="5" fillId="33" borderId="28" xfId="0" applyFont="1" applyFill="1" applyBorder="1" applyAlignment="1">
      <alignment horizontal="left"/>
    </xf>
    <xf numFmtId="0" fontId="5" fillId="33" borderId="29" xfId="0" applyFont="1" applyFill="1" applyBorder="1" applyAlignment="1">
      <alignment horizontal="left"/>
    </xf>
    <xf numFmtId="0" fontId="5" fillId="33" borderId="19" xfId="0" applyFont="1" applyFill="1" applyBorder="1" applyAlignment="1">
      <alignment horizontal="left"/>
    </xf>
    <xf numFmtId="0" fontId="7" fillId="33" borderId="1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7" fillId="33" borderId="30" xfId="0" applyFont="1" applyFill="1" applyBorder="1" applyAlignment="1" applyProtection="1">
      <alignment horizontal="left" vertical="center"/>
      <protection locked="0"/>
    </xf>
    <xf numFmtId="0" fontId="7" fillId="33" borderId="15"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14" fillId="0" borderId="18" xfId="0" applyFont="1" applyBorder="1" applyAlignment="1">
      <alignment horizontal="justify" vertical="top"/>
    </xf>
    <xf numFmtId="0" fontId="14" fillId="0" borderId="29" xfId="0" applyFont="1" applyBorder="1" applyAlignment="1">
      <alignment horizontal="justify" vertical="top"/>
    </xf>
    <xf numFmtId="0" fontId="14" fillId="0" borderId="19" xfId="0" applyFont="1" applyBorder="1" applyAlignment="1">
      <alignment horizontal="justify" vertical="top"/>
    </xf>
    <xf numFmtId="0" fontId="14" fillId="0" borderId="31" xfId="0" applyFont="1" applyBorder="1" applyAlignment="1">
      <alignment horizontal="justify" vertical="top"/>
    </xf>
    <xf numFmtId="0" fontId="14" fillId="0" borderId="0" xfId="0" applyFont="1" applyBorder="1" applyAlignment="1">
      <alignment horizontal="justify" vertical="top"/>
    </xf>
    <xf numFmtId="0" fontId="14" fillId="0" borderId="30" xfId="0" applyFont="1" applyBorder="1" applyAlignment="1">
      <alignment horizontal="justify" vertical="top"/>
    </xf>
    <xf numFmtId="0" fontId="14" fillId="0" borderId="20" xfId="0" applyFont="1" applyBorder="1" applyAlignment="1">
      <alignment horizontal="justify" vertical="top"/>
    </xf>
    <xf numFmtId="0" fontId="14" fillId="0" borderId="16" xfId="0" applyFont="1" applyBorder="1" applyAlignment="1">
      <alignment horizontal="justify" vertical="top"/>
    </xf>
    <xf numFmtId="0" fontId="14" fillId="0" borderId="21" xfId="0" applyFont="1" applyBorder="1" applyAlignment="1">
      <alignment horizontal="justify" vertical="top"/>
    </xf>
    <xf numFmtId="0" fontId="15" fillId="33" borderId="18" xfId="0" applyFont="1" applyFill="1" applyBorder="1" applyAlignment="1">
      <alignment horizontal="left"/>
    </xf>
    <xf numFmtId="0" fontId="15" fillId="33" borderId="29" xfId="0" applyFont="1" applyFill="1" applyBorder="1" applyAlignment="1">
      <alignment horizontal="left"/>
    </xf>
    <xf numFmtId="0" fontId="15" fillId="33" borderId="32" xfId="0" applyFont="1" applyFill="1" applyBorder="1" applyAlignment="1">
      <alignment horizontal="left"/>
    </xf>
    <xf numFmtId="0" fontId="7" fillId="33" borderId="12"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33" xfId="0" applyFont="1" applyFill="1" applyBorder="1" applyAlignment="1" applyProtection="1">
      <alignment horizontal="left" vertical="center"/>
      <protection locked="0"/>
    </xf>
    <xf numFmtId="0" fontId="14" fillId="33" borderId="18" xfId="0" applyFont="1" applyFill="1" applyBorder="1" applyAlignment="1">
      <alignment horizontal="justify" vertical="center"/>
    </xf>
    <xf numFmtId="0" fontId="14" fillId="33" borderId="29" xfId="0" applyFont="1" applyFill="1" applyBorder="1" applyAlignment="1">
      <alignment horizontal="justify" vertical="center"/>
    </xf>
    <xf numFmtId="0" fontId="14" fillId="33" borderId="19" xfId="0" applyFont="1" applyFill="1" applyBorder="1" applyAlignment="1">
      <alignment horizontal="justify" vertical="center"/>
    </xf>
    <xf numFmtId="0" fontId="14" fillId="33" borderId="31" xfId="0" applyFont="1" applyFill="1" applyBorder="1" applyAlignment="1">
      <alignment horizontal="justify" vertical="center"/>
    </xf>
    <xf numFmtId="0" fontId="14" fillId="33" borderId="0" xfId="0" applyFont="1" applyFill="1" applyBorder="1" applyAlignment="1">
      <alignment horizontal="justify" vertical="center"/>
    </xf>
    <xf numFmtId="0" fontId="14" fillId="33" borderId="30" xfId="0" applyFont="1" applyFill="1" applyBorder="1" applyAlignment="1">
      <alignment horizontal="justify" vertical="center"/>
    </xf>
    <xf numFmtId="0" fontId="14" fillId="33" borderId="20" xfId="0" applyFont="1" applyFill="1" applyBorder="1" applyAlignment="1">
      <alignment horizontal="justify" vertical="center"/>
    </xf>
    <xf numFmtId="0" fontId="14" fillId="33" borderId="16" xfId="0" applyFont="1" applyFill="1" applyBorder="1" applyAlignment="1">
      <alignment horizontal="justify" vertical="center"/>
    </xf>
    <xf numFmtId="0" fontId="14" fillId="33" borderId="21" xfId="0" applyFont="1" applyFill="1" applyBorder="1" applyAlignment="1">
      <alignment horizontal="justify" vertical="center"/>
    </xf>
    <xf numFmtId="2" fontId="7" fillId="33" borderId="18" xfId="0" applyNumberFormat="1" applyFont="1" applyFill="1" applyBorder="1" applyAlignment="1" applyProtection="1">
      <alignment horizontal="center" vertical="center"/>
      <protection locked="0"/>
    </xf>
    <xf numFmtId="2" fontId="7" fillId="33" borderId="29" xfId="0" applyNumberFormat="1" applyFont="1" applyFill="1" applyBorder="1" applyAlignment="1" applyProtection="1">
      <alignment horizontal="center" vertical="center"/>
      <protection locked="0"/>
    </xf>
    <xf numFmtId="2" fontId="7" fillId="33" borderId="19" xfId="0" applyNumberFormat="1" applyFont="1" applyFill="1" applyBorder="1" applyAlignment="1" applyProtection="1">
      <alignment horizontal="center" vertical="center"/>
      <protection locked="0"/>
    </xf>
    <xf numFmtId="2" fontId="7" fillId="33" borderId="20" xfId="0" applyNumberFormat="1" applyFont="1" applyFill="1" applyBorder="1" applyAlignment="1" applyProtection="1">
      <alignment horizontal="center" vertical="center"/>
      <protection locked="0"/>
    </xf>
    <xf numFmtId="2" fontId="7" fillId="33" borderId="16" xfId="0" applyNumberFormat="1" applyFont="1" applyFill="1" applyBorder="1" applyAlignment="1" applyProtection="1">
      <alignment horizontal="center" vertical="center"/>
      <protection locked="0"/>
    </xf>
    <xf numFmtId="2" fontId="7" fillId="33" borderId="21" xfId="0" applyNumberFormat="1"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8" fillId="33" borderId="35" xfId="0" applyFont="1" applyFill="1" applyBorder="1" applyAlignment="1">
      <alignment horizontal="center" vertical="center"/>
    </xf>
    <xf numFmtId="3" fontId="7" fillId="33" borderId="35" xfId="0" applyNumberFormat="1"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protection locked="0"/>
    </xf>
    <xf numFmtId="0" fontId="8" fillId="33" borderId="36" xfId="0" applyFont="1" applyFill="1" applyBorder="1" applyAlignment="1">
      <alignment horizontal="center" vertical="center"/>
    </xf>
    <xf numFmtId="0" fontId="7" fillId="33" borderId="0" xfId="0" applyFont="1" applyFill="1" applyBorder="1" applyAlignment="1" applyProtection="1">
      <alignment horizontal="left" vertical="center"/>
      <protection/>
    </xf>
    <xf numFmtId="49" fontId="7" fillId="36" borderId="25" xfId="0" applyNumberFormat="1" applyFont="1" applyFill="1" applyBorder="1" applyAlignment="1">
      <alignment horizontal="justify" vertical="center"/>
    </xf>
    <xf numFmtId="49" fontId="7" fillId="36" borderId="26" xfId="0" applyNumberFormat="1" applyFont="1" applyFill="1" applyBorder="1" applyAlignment="1">
      <alignment horizontal="justify" vertical="center"/>
    </xf>
    <xf numFmtId="49" fontId="7" fillId="36" borderId="27" xfId="0" applyNumberFormat="1" applyFont="1" applyFill="1" applyBorder="1" applyAlignment="1">
      <alignment horizontal="justify" vertical="center"/>
    </xf>
    <xf numFmtId="49" fontId="24" fillId="37" borderId="25" xfId="0" applyNumberFormat="1" applyFont="1" applyFill="1" applyBorder="1" applyAlignment="1">
      <alignment horizontal="justify" vertical="center"/>
    </xf>
    <xf numFmtId="49" fontId="24" fillId="37" borderId="26" xfId="0" applyNumberFormat="1" applyFont="1" applyFill="1" applyBorder="1" applyAlignment="1">
      <alignment horizontal="justify" vertical="center"/>
    </xf>
    <xf numFmtId="49" fontId="24" fillId="37" borderId="27" xfId="0" applyNumberFormat="1" applyFont="1" applyFill="1" applyBorder="1" applyAlignment="1">
      <alignment horizontal="justify" vertical="center"/>
    </xf>
    <xf numFmtId="49" fontId="24" fillId="37" borderId="25" xfId="0" applyNumberFormat="1" applyFont="1" applyFill="1" applyBorder="1" applyAlignment="1">
      <alignment horizontal="justify" vertical="center" wrapText="1"/>
    </xf>
    <xf numFmtId="49" fontId="24" fillId="37" borderId="26" xfId="0" applyNumberFormat="1" applyFont="1" applyFill="1" applyBorder="1" applyAlignment="1">
      <alignment horizontal="justify" vertical="center" wrapText="1"/>
    </xf>
    <xf numFmtId="49" fontId="24" fillId="37" borderId="27" xfId="0" applyNumberFormat="1" applyFont="1" applyFill="1" applyBorder="1" applyAlignment="1">
      <alignment horizontal="justify" vertical="center" wrapText="1"/>
    </xf>
    <xf numFmtId="0" fontId="5" fillId="33" borderId="35" xfId="0" applyFont="1" applyFill="1" applyBorder="1" applyAlignment="1" applyProtection="1">
      <alignment horizontal="center" vertical="center"/>
      <protection locked="0"/>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183" fontId="7" fillId="33" borderId="35" xfId="0" applyNumberFormat="1" applyFont="1" applyFill="1" applyBorder="1" applyAlignment="1" applyProtection="1">
      <alignment horizontal="center" vertical="center"/>
      <protection locked="0"/>
    </xf>
    <xf numFmtId="183" fontId="7" fillId="33" borderId="36" xfId="0" applyNumberFormat="1" applyFont="1" applyFill="1" applyBorder="1" applyAlignment="1" applyProtection="1">
      <alignment horizontal="center" vertical="center"/>
      <protection locked="0"/>
    </xf>
    <xf numFmtId="0" fontId="6" fillId="33" borderId="34" xfId="0" applyFont="1" applyFill="1" applyBorder="1" applyAlignment="1">
      <alignment horizontal="justify" vertical="center" wrapText="1"/>
    </xf>
    <xf numFmtId="0" fontId="6" fillId="33" borderId="35" xfId="0" applyFont="1" applyFill="1" applyBorder="1" applyAlignment="1">
      <alignment horizontal="justify" vertical="center" wrapText="1"/>
    </xf>
    <xf numFmtId="0" fontId="6" fillId="33" borderId="36" xfId="0" applyFont="1" applyFill="1" applyBorder="1" applyAlignment="1">
      <alignment horizontal="justify" vertical="center" wrapText="1"/>
    </xf>
    <xf numFmtId="0" fontId="6" fillId="33" borderId="37" xfId="0" applyFont="1" applyFill="1" applyBorder="1" applyAlignment="1">
      <alignment horizontal="justify" vertical="center" wrapText="1"/>
    </xf>
    <xf numFmtId="0" fontId="6" fillId="33" borderId="38" xfId="0" applyFont="1" applyFill="1" applyBorder="1" applyAlignment="1">
      <alignment horizontal="justify" vertical="center" wrapText="1"/>
    </xf>
    <xf numFmtId="0" fontId="6" fillId="33" borderId="39" xfId="0" applyFont="1" applyFill="1" applyBorder="1" applyAlignment="1">
      <alignment horizontal="justify" vertical="center" wrapText="1"/>
    </xf>
    <xf numFmtId="0" fontId="0" fillId="0" borderId="35" xfId="0" applyBorder="1" applyAlignment="1">
      <alignment/>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14" fillId="33" borderId="10" xfId="0" applyFont="1" applyFill="1" applyBorder="1" applyAlignment="1">
      <alignment horizontal="justify" vertical="center" wrapText="1"/>
    </xf>
    <xf numFmtId="0" fontId="14" fillId="33" borderId="0" xfId="0" applyFont="1" applyFill="1" applyBorder="1" applyAlignment="1">
      <alignment horizontal="justify" vertical="center" wrapText="1"/>
    </xf>
    <xf numFmtId="0" fontId="14" fillId="33" borderId="11" xfId="0" applyFont="1" applyFill="1" applyBorder="1" applyAlignment="1">
      <alignment horizontal="justify" vertical="center" wrapText="1"/>
    </xf>
    <xf numFmtId="0" fontId="14" fillId="33" borderId="12" xfId="0" applyFont="1" applyFill="1" applyBorder="1" applyAlignment="1">
      <alignment horizontal="justify" vertical="center" wrapText="1"/>
    </xf>
    <xf numFmtId="0" fontId="14" fillId="33" borderId="13" xfId="0" applyFont="1" applyFill="1" applyBorder="1" applyAlignment="1">
      <alignment horizontal="justify" vertical="center" wrapText="1"/>
    </xf>
    <xf numFmtId="0" fontId="14" fillId="33" borderId="14" xfId="0" applyFont="1" applyFill="1" applyBorder="1" applyAlignment="1">
      <alignment horizontal="justify" vertical="center" wrapText="1"/>
    </xf>
    <xf numFmtId="0" fontId="7" fillId="33" borderId="31" xfId="0" applyFont="1" applyFill="1" applyBorder="1" applyAlignment="1" applyProtection="1">
      <alignment horizontal="left" vertical="center"/>
      <protection locked="0"/>
    </xf>
    <xf numFmtId="0" fontId="7" fillId="33" borderId="40" xfId="0" applyFont="1" applyFill="1" applyBorder="1" applyAlignment="1" applyProtection="1">
      <alignment horizontal="left" vertical="center"/>
      <protection locked="0"/>
    </xf>
    <xf numFmtId="0" fontId="0" fillId="34" borderId="23" xfId="0" applyFont="1" applyFill="1" applyBorder="1" applyAlignment="1">
      <alignment/>
    </xf>
    <xf numFmtId="0" fontId="0" fillId="34" borderId="2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5" fillId="33" borderId="32" xfId="0" applyFont="1" applyFill="1" applyBorder="1" applyAlignment="1">
      <alignment horizontal="left"/>
    </xf>
    <xf numFmtId="0" fontId="5" fillId="33" borderId="18" xfId="0" applyFont="1" applyFill="1" applyBorder="1" applyAlignment="1">
      <alignment horizontal="left"/>
    </xf>
    <xf numFmtId="0" fontId="7" fillId="33" borderId="1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7" fillId="33" borderId="41"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1"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17" xfId="0" applyFont="1" applyFill="1" applyBorder="1" applyAlignment="1" applyProtection="1">
      <alignment horizontal="left" vertical="center"/>
      <protection locked="0"/>
    </xf>
    <xf numFmtId="0" fontId="5" fillId="33" borderId="0" xfId="0" applyFont="1" applyFill="1" applyBorder="1" applyAlignment="1">
      <alignment horizontal="left"/>
    </xf>
    <xf numFmtId="0" fontId="12" fillId="33" borderId="0" xfId="0" applyFont="1" applyFill="1" applyBorder="1" applyAlignment="1" applyProtection="1">
      <alignment horizontal="left" vertical="center"/>
      <protection locked="0"/>
    </xf>
    <xf numFmtId="0" fontId="12" fillId="33" borderId="11"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5" fillId="33" borderId="10" xfId="0" applyFont="1" applyFill="1" applyBorder="1" applyAlignment="1">
      <alignment horizontal="left"/>
    </xf>
    <xf numFmtId="0" fontId="5" fillId="33" borderId="11" xfId="0" applyFont="1" applyFill="1" applyBorder="1" applyAlignment="1">
      <alignment horizontal="left"/>
    </xf>
    <xf numFmtId="0" fontId="18"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3" xfId="0" applyFont="1" applyFill="1" applyBorder="1" applyAlignment="1">
      <alignment horizontal="center" vertical="center" wrapText="1"/>
    </xf>
    <xf numFmtId="49" fontId="7" fillId="33" borderId="0" xfId="0" applyNumberFormat="1" applyFont="1" applyFill="1" applyBorder="1" applyAlignment="1" applyProtection="1">
      <alignment horizontal="left" vertical="center"/>
      <protection locked="0"/>
    </xf>
    <xf numFmtId="49" fontId="7" fillId="33" borderId="11" xfId="0" applyNumberFormat="1" applyFont="1" applyFill="1" applyBorder="1" applyAlignment="1" applyProtection="1">
      <alignment horizontal="left" vertical="center"/>
      <protection locked="0"/>
    </xf>
    <xf numFmtId="0" fontId="7" fillId="33" borderId="10" xfId="0" applyFont="1" applyFill="1" applyBorder="1" applyAlignment="1" applyProtection="1">
      <alignment horizontal="left" vertical="center" wrapText="1"/>
      <protection locked="0"/>
    </xf>
    <xf numFmtId="49" fontId="7" fillId="33" borderId="10" xfId="0" applyNumberFormat="1" applyFont="1" applyFill="1" applyBorder="1" applyAlignment="1" applyProtection="1">
      <alignment horizontal="left" vertical="center"/>
      <protection locked="0"/>
    </xf>
    <xf numFmtId="49" fontId="7" fillId="33" borderId="30" xfId="0" applyNumberFormat="1" applyFont="1" applyFill="1" applyBorder="1" applyAlignment="1" applyProtection="1">
      <alignment horizontal="left" vertical="center"/>
      <protection locked="0"/>
    </xf>
    <xf numFmtId="49" fontId="7" fillId="33" borderId="15" xfId="0" applyNumberFormat="1" applyFont="1" applyFill="1" applyBorder="1" applyAlignment="1" applyProtection="1">
      <alignment horizontal="left" vertical="center"/>
      <protection locked="0"/>
    </xf>
    <xf numFmtId="49" fontId="7" fillId="33" borderId="16" xfId="0" applyNumberFormat="1" applyFont="1" applyFill="1" applyBorder="1" applyAlignment="1" applyProtection="1">
      <alignment horizontal="left" vertical="center"/>
      <protection locked="0"/>
    </xf>
    <xf numFmtId="49" fontId="7" fillId="33" borderId="21" xfId="0" applyNumberFormat="1" applyFont="1" applyFill="1" applyBorder="1" applyAlignment="1" applyProtection="1">
      <alignment horizontal="left" vertical="center"/>
      <protection locked="0"/>
    </xf>
    <xf numFmtId="0" fontId="7" fillId="33" borderId="31" xfId="0" applyNumberFormat="1"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left" vertical="center"/>
      <protection locked="0"/>
    </xf>
    <xf numFmtId="0" fontId="7" fillId="33" borderId="11" xfId="0" applyNumberFormat="1" applyFont="1" applyFill="1" applyBorder="1" applyAlignment="1" applyProtection="1">
      <alignment horizontal="left" vertical="center"/>
      <protection locked="0"/>
    </xf>
    <xf numFmtId="0" fontId="7" fillId="33" borderId="20" xfId="0" applyNumberFormat="1" applyFont="1" applyFill="1" applyBorder="1" applyAlignment="1" applyProtection="1">
      <alignment horizontal="left" vertical="center"/>
      <protection locked="0"/>
    </xf>
    <xf numFmtId="0" fontId="7" fillId="33" borderId="16" xfId="0" applyNumberFormat="1" applyFont="1" applyFill="1" applyBorder="1" applyAlignment="1" applyProtection="1">
      <alignment horizontal="left" vertical="center"/>
      <protection locked="0"/>
    </xf>
    <xf numFmtId="0" fontId="7" fillId="33" borderId="17" xfId="0" applyNumberFormat="1" applyFont="1" applyFill="1" applyBorder="1" applyAlignment="1" applyProtection="1">
      <alignment horizontal="left" vertical="center"/>
      <protection locked="0"/>
    </xf>
    <xf numFmtId="2" fontId="7" fillId="33" borderId="10" xfId="0" applyNumberFormat="1" applyFont="1" applyFill="1" applyBorder="1" applyAlignment="1" applyProtection="1">
      <alignment horizontal="left" vertical="center"/>
      <protection locked="0"/>
    </xf>
    <xf numFmtId="2" fontId="7" fillId="33" borderId="0" xfId="0" applyNumberFormat="1" applyFont="1" applyFill="1" applyBorder="1" applyAlignment="1" applyProtection="1">
      <alignment horizontal="left" vertical="center"/>
      <protection locked="0"/>
    </xf>
    <xf numFmtId="2" fontId="7" fillId="33" borderId="30" xfId="0" applyNumberFormat="1" applyFont="1" applyFill="1" applyBorder="1" applyAlignment="1" applyProtection="1">
      <alignment horizontal="left" vertical="center"/>
      <protection locked="0"/>
    </xf>
    <xf numFmtId="2" fontId="7" fillId="33" borderId="12" xfId="0" applyNumberFormat="1" applyFont="1" applyFill="1" applyBorder="1" applyAlignment="1" applyProtection="1">
      <alignment horizontal="left" vertical="center"/>
      <protection locked="0"/>
    </xf>
    <xf numFmtId="2" fontId="7" fillId="33" borderId="13" xfId="0" applyNumberFormat="1" applyFont="1" applyFill="1" applyBorder="1" applyAlignment="1" applyProtection="1">
      <alignment horizontal="left" vertical="center"/>
      <protection locked="0"/>
    </xf>
    <xf numFmtId="2" fontId="7" fillId="33" borderId="33" xfId="0" applyNumberFormat="1" applyFont="1" applyFill="1" applyBorder="1" applyAlignment="1" applyProtection="1">
      <alignment horizontal="left" vertical="center"/>
      <protection locked="0"/>
    </xf>
    <xf numFmtId="2" fontId="7" fillId="33" borderId="31" xfId="0" applyNumberFormat="1" applyFont="1" applyFill="1" applyBorder="1" applyAlignment="1" applyProtection="1">
      <alignment horizontal="left" vertical="center"/>
      <protection locked="0"/>
    </xf>
    <xf numFmtId="2" fontId="7" fillId="33" borderId="40" xfId="0" applyNumberFormat="1" applyFont="1" applyFill="1" applyBorder="1" applyAlignment="1" applyProtection="1">
      <alignment horizontal="left" vertical="center"/>
      <protection locked="0"/>
    </xf>
    <xf numFmtId="2" fontId="7" fillId="33" borderId="11" xfId="0" applyNumberFormat="1" applyFont="1" applyFill="1" applyBorder="1" applyAlignment="1" applyProtection="1">
      <alignment horizontal="left" vertical="center"/>
      <protection locked="0"/>
    </xf>
    <xf numFmtId="2" fontId="7" fillId="33" borderId="14" xfId="0" applyNumberFormat="1" applyFont="1" applyFill="1" applyBorder="1" applyAlignment="1" applyProtection="1">
      <alignment horizontal="left" vertical="center"/>
      <protection locked="0"/>
    </xf>
    <xf numFmtId="0" fontId="7" fillId="33" borderId="31"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2" fontId="5" fillId="33" borderId="35" xfId="0" applyNumberFormat="1" applyFont="1" applyFill="1" applyBorder="1" applyAlignment="1" applyProtection="1">
      <alignment horizontal="center" vertical="center"/>
      <protection locked="0"/>
    </xf>
    <xf numFmtId="2" fontId="5" fillId="33" borderId="42" xfId="0" applyNumberFormat="1" applyFont="1" applyFill="1" applyBorder="1" applyAlignment="1" applyProtection="1">
      <alignment horizontal="center" vertical="center"/>
      <protection locked="0"/>
    </xf>
    <xf numFmtId="0" fontId="8" fillId="33" borderId="0" xfId="0" applyFont="1" applyFill="1" applyBorder="1" applyAlignment="1">
      <alignment horizontal="center"/>
    </xf>
    <xf numFmtId="0" fontId="0" fillId="0" borderId="29" xfId="0" applyBorder="1" applyAlignment="1">
      <alignment horizontal="left"/>
    </xf>
    <xf numFmtId="0" fontId="0" fillId="0" borderId="32" xfId="0" applyBorder="1" applyAlignment="1">
      <alignment horizontal="left"/>
    </xf>
    <xf numFmtId="0" fontId="7" fillId="33" borderId="25" xfId="0" applyFont="1" applyFill="1" applyBorder="1" applyAlignment="1">
      <alignment horizontal="left" vertical="center"/>
    </xf>
    <xf numFmtId="0" fontId="7" fillId="33" borderId="26"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29" xfId="0" applyFont="1" applyFill="1" applyBorder="1" applyAlignment="1">
      <alignment horizontal="left" vertical="center"/>
    </xf>
    <xf numFmtId="0" fontId="7" fillId="33" borderId="32" xfId="0" applyFont="1" applyFill="1" applyBorder="1" applyAlignment="1">
      <alignment horizontal="left" vertical="center"/>
    </xf>
    <xf numFmtId="0" fontId="13" fillId="33" borderId="0" xfId="0" applyFont="1" applyFill="1" applyBorder="1" applyAlignment="1">
      <alignment horizontal="center" vertical="center"/>
    </xf>
    <xf numFmtId="0" fontId="7" fillId="33" borderId="43" xfId="0" applyFont="1" applyFill="1" applyBorder="1" applyAlignment="1">
      <alignment horizontal="left" vertical="center"/>
    </xf>
    <xf numFmtId="0" fontId="7" fillId="33" borderId="44" xfId="0" applyFont="1" applyFill="1" applyBorder="1" applyAlignment="1">
      <alignment horizontal="left" vertical="center"/>
    </xf>
    <xf numFmtId="0" fontId="7" fillId="33" borderId="45" xfId="0" applyFont="1" applyFill="1" applyBorder="1" applyAlignment="1">
      <alignment horizontal="left" vertical="center"/>
    </xf>
    <xf numFmtId="0" fontId="4" fillId="34" borderId="4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33" xfId="0" applyFont="1" applyFill="1" applyBorder="1" applyAlignment="1">
      <alignment horizontal="center" vertical="center"/>
    </xf>
    <xf numFmtId="2" fontId="5" fillId="33" borderId="38" xfId="0" applyNumberFormat="1" applyFont="1" applyFill="1" applyBorder="1" applyAlignment="1" applyProtection="1">
      <alignment horizontal="center" vertical="center"/>
      <protection locked="0"/>
    </xf>
    <xf numFmtId="2" fontId="5" fillId="33" borderId="49" xfId="0" applyNumberFormat="1" applyFont="1" applyFill="1" applyBorder="1" applyAlignment="1" applyProtection="1">
      <alignment horizontal="center" vertical="center"/>
      <protection locked="0"/>
    </xf>
    <xf numFmtId="0" fontId="8" fillId="33" borderId="38"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8" fillId="33" borderId="23" xfId="0" applyFont="1" applyFill="1" applyBorder="1" applyAlignment="1">
      <alignment horizontal="right"/>
    </xf>
    <xf numFmtId="0" fontId="14" fillId="33" borderId="34" xfId="0" applyFont="1" applyFill="1" applyBorder="1" applyAlignment="1">
      <alignment horizontal="justify" vertical="center" wrapText="1"/>
    </xf>
    <xf numFmtId="0" fontId="14" fillId="33" borderId="35" xfId="0" applyFont="1" applyFill="1" applyBorder="1" applyAlignment="1">
      <alignment horizontal="justify" vertical="center" wrapText="1"/>
    </xf>
    <xf numFmtId="0" fontId="14" fillId="33" borderId="36" xfId="0" applyFont="1" applyFill="1" applyBorder="1" applyAlignment="1">
      <alignment horizontal="justify" vertical="center" wrapText="1"/>
    </xf>
    <xf numFmtId="0" fontId="14" fillId="33" borderId="37" xfId="0" applyFont="1" applyFill="1" applyBorder="1" applyAlignment="1">
      <alignment horizontal="justify" vertical="center" wrapText="1"/>
    </xf>
    <xf numFmtId="0" fontId="14" fillId="33" borderId="38" xfId="0" applyFont="1" applyFill="1" applyBorder="1" applyAlignment="1">
      <alignment horizontal="justify" vertical="center" wrapText="1"/>
    </xf>
    <xf numFmtId="0" fontId="14" fillId="33" borderId="39" xfId="0" applyFont="1" applyFill="1" applyBorder="1" applyAlignment="1">
      <alignment horizontal="justify" vertical="center" wrapText="1"/>
    </xf>
    <xf numFmtId="0" fontId="7" fillId="33" borderId="25" xfId="0" applyFont="1" applyFill="1" applyBorder="1" applyAlignment="1" applyProtection="1">
      <alignment horizontal="justify" vertical="top"/>
      <protection locked="0"/>
    </xf>
    <xf numFmtId="0" fontId="7" fillId="33" borderId="26" xfId="0" applyFont="1" applyFill="1" applyBorder="1" applyAlignment="1" applyProtection="1">
      <alignment horizontal="justify" vertical="top"/>
      <protection locked="0"/>
    </xf>
    <xf numFmtId="0" fontId="7" fillId="33" borderId="27" xfId="0" applyFont="1" applyFill="1" applyBorder="1" applyAlignment="1" applyProtection="1">
      <alignment horizontal="justify" vertical="top"/>
      <protection locked="0"/>
    </xf>
    <xf numFmtId="0" fontId="7" fillId="33" borderId="43" xfId="0" applyFont="1" applyFill="1" applyBorder="1" applyAlignment="1" applyProtection="1">
      <alignment horizontal="justify" vertical="top"/>
      <protection locked="0"/>
    </xf>
    <xf numFmtId="0" fontId="7" fillId="33" borderId="44" xfId="0" applyFont="1" applyFill="1" applyBorder="1" applyAlignment="1" applyProtection="1">
      <alignment horizontal="justify" vertical="top"/>
      <protection locked="0"/>
    </xf>
    <xf numFmtId="0" fontId="7" fillId="33" borderId="45" xfId="0" applyFont="1" applyFill="1" applyBorder="1" applyAlignment="1" applyProtection="1">
      <alignment horizontal="justify" vertical="top"/>
      <protection locked="0"/>
    </xf>
    <xf numFmtId="0" fontId="8" fillId="33" borderId="23" xfId="0" applyFont="1" applyFill="1" applyBorder="1" applyAlignment="1">
      <alignment horizontal="center"/>
    </xf>
    <xf numFmtId="2" fontId="7" fillId="36" borderId="25" xfId="0" applyNumberFormat="1" applyFont="1" applyFill="1" applyBorder="1" applyAlignment="1">
      <alignment horizontal="justify" vertical="center"/>
    </xf>
    <xf numFmtId="2" fontId="7" fillId="36" borderId="26" xfId="0" applyNumberFormat="1" applyFont="1" applyFill="1" applyBorder="1" applyAlignment="1">
      <alignment horizontal="justify" vertical="center"/>
    </xf>
    <xf numFmtId="2" fontId="7" fillId="36" borderId="27" xfId="0" applyNumberFormat="1" applyFont="1" applyFill="1" applyBorder="1" applyAlignment="1">
      <alignment horizontal="justify" vertical="center"/>
    </xf>
    <xf numFmtId="49" fontId="16" fillId="33" borderId="0" xfId="0" applyNumberFormat="1" applyFont="1" applyFill="1" applyBorder="1" applyAlignment="1" applyProtection="1">
      <alignment horizontal="justify" vertical="center"/>
      <protection locked="0"/>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49" fontId="7" fillId="33" borderId="18" xfId="0" applyNumberFormat="1" applyFont="1" applyFill="1" applyBorder="1" applyAlignment="1">
      <alignment horizontal="justify" vertical="center"/>
    </xf>
    <xf numFmtId="49" fontId="7" fillId="33" borderId="29" xfId="0" applyNumberFormat="1" applyFont="1" applyFill="1" applyBorder="1" applyAlignment="1">
      <alignment horizontal="justify" vertical="center"/>
    </xf>
    <xf numFmtId="49" fontId="7" fillId="33" borderId="19" xfId="0" applyNumberFormat="1" applyFont="1" applyFill="1" applyBorder="1" applyAlignment="1">
      <alignment horizontal="justify" vertical="center"/>
    </xf>
    <xf numFmtId="49" fontId="7" fillId="33" borderId="20" xfId="0" applyNumberFormat="1" applyFont="1" applyFill="1" applyBorder="1" applyAlignment="1">
      <alignment horizontal="justify" vertical="center"/>
    </xf>
    <xf numFmtId="49" fontId="7" fillId="33" borderId="16" xfId="0" applyNumberFormat="1" applyFont="1" applyFill="1" applyBorder="1" applyAlignment="1">
      <alignment horizontal="justify" vertical="center"/>
    </xf>
    <xf numFmtId="49" fontId="7" fillId="33" borderId="21" xfId="0" applyNumberFormat="1" applyFont="1" applyFill="1" applyBorder="1" applyAlignment="1">
      <alignment horizontal="justify" vertical="center"/>
    </xf>
    <xf numFmtId="0" fontId="26" fillId="33" borderId="28" xfId="0"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15"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21" xfId="0" applyFont="1" applyFill="1" applyBorder="1" applyAlignment="1">
      <alignment horizontal="center" vertical="center"/>
    </xf>
    <xf numFmtId="0" fontId="0" fillId="36" borderId="26" xfId="0" applyFont="1" applyFill="1" applyBorder="1" applyAlignment="1">
      <alignment/>
    </xf>
    <xf numFmtId="0" fontId="0" fillId="36" borderId="27" xfId="0" applyFont="1" applyFill="1" applyBorder="1" applyAlignment="1">
      <alignment/>
    </xf>
    <xf numFmtId="0" fontId="0" fillId="36" borderId="25" xfId="0" applyFont="1" applyFill="1" applyBorder="1" applyAlignment="1">
      <alignment/>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49" fontId="7" fillId="33" borderId="12" xfId="0" applyNumberFormat="1" applyFont="1" applyFill="1" applyBorder="1" applyAlignment="1" applyProtection="1">
      <alignment horizontal="left" vertical="center"/>
      <protection locked="0"/>
    </xf>
    <xf numFmtId="49" fontId="7" fillId="33" borderId="13" xfId="0" applyNumberFormat="1" applyFont="1" applyFill="1" applyBorder="1" applyAlignment="1" applyProtection="1">
      <alignment horizontal="left" vertical="center"/>
      <protection locked="0"/>
    </xf>
    <xf numFmtId="49" fontId="7" fillId="33" borderId="33" xfId="0" applyNumberFormat="1" applyFont="1" applyFill="1" applyBorder="1" applyAlignment="1" applyProtection="1">
      <alignment horizontal="left" vertical="center"/>
      <protection locked="0"/>
    </xf>
    <xf numFmtId="0" fontId="7" fillId="33" borderId="30" xfId="0" applyFont="1" applyFill="1" applyBorder="1" applyAlignment="1">
      <alignment horizontal="left" vertical="center"/>
    </xf>
    <xf numFmtId="0" fontId="7" fillId="33" borderId="10" xfId="0" applyFont="1" applyFill="1" applyBorder="1" applyAlignment="1">
      <alignment horizontal="right" vertical="center"/>
    </xf>
    <xf numFmtId="0" fontId="7" fillId="33" borderId="0" xfId="0" applyFont="1" applyFill="1" applyBorder="1" applyAlignment="1">
      <alignment horizontal="right" vertical="center"/>
    </xf>
    <xf numFmtId="20" fontId="25" fillId="33" borderId="18" xfId="0" applyNumberFormat="1" applyFont="1" applyFill="1" applyBorder="1" applyAlignment="1" applyProtection="1">
      <alignment horizontal="center" vertical="center"/>
      <protection locked="0"/>
    </xf>
    <xf numFmtId="20" fontId="25" fillId="33" borderId="29" xfId="0" applyNumberFormat="1" applyFont="1" applyFill="1" applyBorder="1" applyAlignment="1" applyProtection="1">
      <alignment horizontal="center" vertical="center"/>
      <protection locked="0"/>
    </xf>
    <xf numFmtId="20" fontId="25" fillId="33" borderId="19" xfId="0" applyNumberFormat="1" applyFont="1" applyFill="1" applyBorder="1" applyAlignment="1" applyProtection="1">
      <alignment horizontal="center" vertical="center"/>
      <protection locked="0"/>
    </xf>
    <xf numFmtId="20" fontId="25" fillId="33" borderId="20" xfId="0" applyNumberFormat="1" applyFont="1" applyFill="1" applyBorder="1" applyAlignment="1" applyProtection="1">
      <alignment horizontal="center" vertical="center"/>
      <protection locked="0"/>
    </xf>
    <xf numFmtId="20" fontId="25" fillId="33" borderId="16" xfId="0" applyNumberFormat="1" applyFont="1" applyFill="1" applyBorder="1" applyAlignment="1" applyProtection="1">
      <alignment horizontal="center" vertical="center"/>
      <protection locked="0"/>
    </xf>
    <xf numFmtId="20" fontId="25" fillId="33" borderId="21" xfId="0" applyNumberFormat="1" applyFont="1" applyFill="1" applyBorder="1" applyAlignment="1" applyProtection="1">
      <alignment horizontal="center" vertical="center"/>
      <protection locked="0"/>
    </xf>
    <xf numFmtId="0" fontId="26" fillId="33" borderId="35" xfId="0" applyFont="1" applyFill="1" applyBorder="1" applyAlignment="1">
      <alignment horizontal="center" vertical="center"/>
    </xf>
    <xf numFmtId="0" fontId="26" fillId="33" borderId="36" xfId="0" applyFont="1" applyFill="1" applyBorder="1" applyAlignment="1">
      <alignment horizontal="center" vertical="center"/>
    </xf>
    <xf numFmtId="0" fontId="26" fillId="33" borderId="42" xfId="0" applyFont="1" applyFill="1" applyBorder="1" applyAlignment="1">
      <alignment horizontal="center" vertical="center"/>
    </xf>
    <xf numFmtId="0" fontId="5" fillId="33" borderId="36" xfId="0" applyFont="1" applyFill="1" applyBorder="1" applyAlignment="1" applyProtection="1">
      <alignment horizontal="center" vertical="center"/>
      <protection locked="0"/>
    </xf>
    <xf numFmtId="0" fontId="14" fillId="0" borderId="18" xfId="0" applyFont="1" applyBorder="1" applyAlignment="1">
      <alignment horizontal="justify" vertical="center" wrapText="1"/>
    </xf>
    <xf numFmtId="0" fontId="14" fillId="0" borderId="29" xfId="0" applyFont="1" applyBorder="1" applyAlignment="1">
      <alignment horizontal="justify" vertical="center"/>
    </xf>
    <xf numFmtId="0" fontId="14" fillId="0" borderId="19" xfId="0" applyFont="1" applyBorder="1" applyAlignment="1">
      <alignment horizontal="justify" vertical="center"/>
    </xf>
    <xf numFmtId="0" fontId="14" fillId="0" borderId="31" xfId="0" applyFont="1" applyBorder="1" applyAlignment="1">
      <alignment horizontal="justify" vertical="center"/>
    </xf>
    <xf numFmtId="0" fontId="14" fillId="0" borderId="0" xfId="0" applyFont="1" applyBorder="1" applyAlignment="1">
      <alignment horizontal="justify" vertical="center"/>
    </xf>
    <xf numFmtId="0" fontId="14" fillId="0" borderId="30" xfId="0" applyFont="1" applyBorder="1" applyAlignment="1">
      <alignment horizontal="justify" vertical="center"/>
    </xf>
    <xf numFmtId="0" fontId="14" fillId="0" borderId="20" xfId="0" applyFont="1" applyBorder="1" applyAlignment="1">
      <alignment horizontal="justify" vertical="center"/>
    </xf>
    <xf numFmtId="0" fontId="14" fillId="0" borderId="16" xfId="0" applyFont="1" applyBorder="1" applyAlignment="1">
      <alignment horizontal="justify" vertical="center"/>
    </xf>
    <xf numFmtId="0" fontId="14" fillId="0" borderId="21" xfId="0" applyFont="1" applyBorder="1" applyAlignment="1">
      <alignment horizontal="justify" vertical="center"/>
    </xf>
    <xf numFmtId="49" fontId="7" fillId="38" borderId="25" xfId="0" applyNumberFormat="1" applyFont="1" applyFill="1" applyBorder="1" applyAlignment="1">
      <alignment horizontal="justify" vertical="center"/>
    </xf>
    <xf numFmtId="49" fontId="7" fillId="38" borderId="26" xfId="0" applyNumberFormat="1" applyFont="1" applyFill="1" applyBorder="1" applyAlignment="1">
      <alignment horizontal="justify" vertical="center"/>
    </xf>
    <xf numFmtId="49" fontId="7" fillId="38" borderId="27" xfId="0" applyNumberFormat="1" applyFont="1" applyFill="1" applyBorder="1" applyAlignment="1">
      <alignment horizontal="justify" vertical="center"/>
    </xf>
    <xf numFmtId="49" fontId="7" fillId="38" borderId="43" xfId="0" applyNumberFormat="1" applyFont="1" applyFill="1" applyBorder="1" applyAlignment="1">
      <alignment horizontal="justify" vertical="center"/>
    </xf>
    <xf numFmtId="49" fontId="7" fillId="38" borderId="44" xfId="0" applyNumberFormat="1" applyFont="1" applyFill="1" applyBorder="1" applyAlignment="1">
      <alignment horizontal="justify" vertical="center"/>
    </xf>
    <xf numFmtId="49" fontId="7" fillId="38" borderId="45" xfId="0" applyNumberFormat="1" applyFont="1" applyFill="1" applyBorder="1" applyAlignment="1">
      <alignment horizontal="justify" vertical="center"/>
    </xf>
    <xf numFmtId="0" fontId="5" fillId="33" borderId="38"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7" fillId="36" borderId="18"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20" xfId="0" applyFont="1" applyFill="1" applyBorder="1" applyAlignment="1">
      <alignment horizontal="center" vertical="center"/>
    </xf>
    <xf numFmtId="0" fontId="7" fillId="36" borderId="21" xfId="0" applyFont="1" applyFill="1" applyBorder="1" applyAlignment="1">
      <alignment horizontal="center" vertical="center"/>
    </xf>
    <xf numFmtId="49" fontId="24" fillId="37" borderId="43" xfId="0" applyNumberFormat="1" applyFont="1" applyFill="1" applyBorder="1" applyAlignment="1">
      <alignment horizontal="justify" vertical="center"/>
    </xf>
    <xf numFmtId="49" fontId="24" fillId="37" borderId="44" xfId="0" applyNumberFormat="1" applyFont="1" applyFill="1" applyBorder="1" applyAlignment="1">
      <alignment horizontal="justify" vertical="center"/>
    </xf>
    <xf numFmtId="49" fontId="24" fillId="37" borderId="45" xfId="0" applyNumberFormat="1" applyFont="1" applyFill="1" applyBorder="1" applyAlignment="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70">
    <dxf>
      <font>
        <strike val="0"/>
        <color indexed="8"/>
      </font>
      <fill>
        <patternFill>
          <bgColor indexed="42"/>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8"/>
      </font>
      <fill>
        <patternFill>
          <bgColor indexed="42"/>
        </patternFill>
      </fill>
    </dxf>
    <dxf>
      <font>
        <strike val="0"/>
        <color indexed="8"/>
      </font>
      <fill>
        <patternFill>
          <bgColor indexed="42"/>
        </patternFill>
      </fill>
    </dxf>
    <dxf>
      <font>
        <color auto="1"/>
      </font>
      <fill>
        <patternFill>
          <bgColor indexed="42"/>
        </patternFill>
      </fill>
    </dxf>
    <dxf>
      <font>
        <color auto="1"/>
      </font>
    </dxf>
    <dxf>
      <font>
        <color auto="1"/>
      </font>
      <fill>
        <patternFill>
          <bgColor indexed="42"/>
        </patternFill>
      </fill>
    </dxf>
    <dxf>
      <font>
        <strike val="0"/>
      </font>
      <fill>
        <patternFill>
          <bgColor indexed="42"/>
        </patternFill>
      </fill>
    </dxf>
    <dxf>
      <font>
        <strike val="0"/>
        <color auto="1"/>
      </font>
      <fill>
        <patternFill>
          <bgColor indexed="42"/>
        </patternFill>
      </fill>
    </dxf>
    <dxf>
      <font>
        <strike val="0"/>
        <color auto="1"/>
      </font>
      <fill>
        <patternFill>
          <bgColor indexed="42"/>
        </patternFill>
      </fill>
    </dxf>
    <dxf>
      <font>
        <strike val="0"/>
        <color auto="1"/>
      </font>
      <fill>
        <patternFill>
          <bgColor indexed="42"/>
        </patternFill>
      </fill>
    </dxf>
    <dxf>
      <font>
        <strike val="0"/>
        <color indexed="8"/>
      </font>
      <fill>
        <patternFill>
          <bgColor indexed="42"/>
        </patternFill>
      </fill>
    </dxf>
    <dxf>
      <font>
        <color indexed="10"/>
      </font>
    </dxf>
    <dxf>
      <font>
        <strike val="0"/>
        <color auto="1"/>
      </font>
      <fill>
        <patternFill>
          <bgColor indexed="42"/>
        </patternFill>
      </fill>
    </dxf>
    <dxf>
      <font>
        <color indexed="9"/>
      </font>
    </dxf>
    <dxf>
      <font>
        <color indexed="10"/>
      </font>
    </dxf>
    <dxf>
      <font>
        <color auto="1"/>
      </font>
    </dxf>
    <dxf>
      <font>
        <color indexed="10"/>
      </font>
    </dxf>
    <dxf>
      <font>
        <color auto="1"/>
      </font>
    </dxf>
    <dxf>
      <font>
        <color indexed="10"/>
      </font>
    </dxf>
    <dxf>
      <font>
        <color auto="1"/>
      </font>
    </dxf>
    <dxf>
      <font>
        <color indexed="10"/>
      </font>
    </dxf>
    <dxf>
      <font>
        <color indexed="10"/>
      </font>
    </dxf>
    <dxf>
      <border>
        <left style="hair"/>
        <right style="hair"/>
        <top style="hair"/>
        <bottom style="hair"/>
      </border>
    </dxf>
    <dxf>
      <border>
        <left style="hair"/>
        <right style="hair"/>
        <top style="hair"/>
        <bottom style="hair"/>
      </border>
    </dxf>
    <dxf>
      <border>
        <left style="hair"/>
        <right style="hair"/>
        <top style="hair"/>
        <bottom style="hair"/>
      </border>
    </dxf>
    <dxf>
      <font>
        <color auto="1"/>
      </font>
    </dxf>
    <dxf>
      <font>
        <b/>
        <i val="0"/>
        <color indexed="10"/>
      </font>
      <fill>
        <patternFill>
          <bgColor indexed="8"/>
        </patternFill>
      </fill>
    </dxf>
    <dxf>
      <font>
        <color indexed="10"/>
      </font>
    </dxf>
    <dxf>
      <font>
        <color indexed="10"/>
      </font>
    </dxf>
    <dxf>
      <font>
        <color indexed="10"/>
      </font>
    </dxf>
    <dxf>
      <font>
        <color indexed="10"/>
      </font>
    </dxf>
    <dxf>
      <font>
        <color indexed="10"/>
      </font>
    </dxf>
    <dxf>
      <font>
        <color indexed="10"/>
      </font>
    </dxf>
    <dxf>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38100</xdr:colOff>
      <xdr:row>0</xdr:row>
      <xdr:rowOff>47625</xdr:rowOff>
    </xdr:from>
    <xdr:to>
      <xdr:col>65</xdr:col>
      <xdr:colOff>47625</xdr:colOff>
      <xdr:row>5</xdr:row>
      <xdr:rowOff>76200</xdr:rowOff>
    </xdr:to>
    <xdr:pic>
      <xdr:nvPicPr>
        <xdr:cNvPr id="1" name="Picture 1"/>
        <xdr:cNvPicPr preferRelativeResize="1">
          <a:picLocks noChangeAspect="1"/>
        </xdr:cNvPicPr>
      </xdr:nvPicPr>
      <xdr:blipFill>
        <a:blip r:embed="rId1"/>
        <a:stretch>
          <a:fillRect/>
        </a:stretch>
      </xdr:blipFill>
      <xdr:spPr>
        <a:xfrm>
          <a:off x="6429375" y="47625"/>
          <a:ext cx="428625" cy="552450"/>
        </a:xfrm>
        <a:prstGeom prst="rect">
          <a:avLst/>
        </a:prstGeom>
        <a:noFill/>
        <a:ln w="9525" cmpd="sng">
          <a:noFill/>
        </a:ln>
      </xdr:spPr>
    </xdr:pic>
    <xdr:clientData/>
  </xdr:twoCellAnchor>
  <xdr:twoCellAnchor>
    <xdr:from>
      <xdr:col>61</xdr:col>
      <xdr:colOff>38100</xdr:colOff>
      <xdr:row>90</xdr:row>
      <xdr:rowOff>47625</xdr:rowOff>
    </xdr:from>
    <xdr:to>
      <xdr:col>65</xdr:col>
      <xdr:colOff>47625</xdr:colOff>
      <xdr:row>95</xdr:row>
      <xdr:rowOff>76200</xdr:rowOff>
    </xdr:to>
    <xdr:pic>
      <xdr:nvPicPr>
        <xdr:cNvPr id="2" name="Picture 110"/>
        <xdr:cNvPicPr preferRelativeResize="1">
          <a:picLocks noChangeAspect="1"/>
        </xdr:cNvPicPr>
      </xdr:nvPicPr>
      <xdr:blipFill>
        <a:blip r:embed="rId1"/>
        <a:stretch>
          <a:fillRect/>
        </a:stretch>
      </xdr:blipFill>
      <xdr:spPr>
        <a:xfrm>
          <a:off x="6429375" y="9477375"/>
          <a:ext cx="428625" cy="552450"/>
        </a:xfrm>
        <a:prstGeom prst="rect">
          <a:avLst/>
        </a:prstGeom>
        <a:noFill/>
        <a:ln w="9525" cmpd="sng">
          <a:noFill/>
        </a:ln>
      </xdr:spPr>
    </xdr:pic>
    <xdr:clientData/>
  </xdr:twoCellAnchor>
  <xdr:twoCellAnchor>
    <xdr:from>
      <xdr:col>61</xdr:col>
      <xdr:colOff>38100</xdr:colOff>
      <xdr:row>180</xdr:row>
      <xdr:rowOff>47625</xdr:rowOff>
    </xdr:from>
    <xdr:to>
      <xdr:col>65</xdr:col>
      <xdr:colOff>47625</xdr:colOff>
      <xdr:row>185</xdr:row>
      <xdr:rowOff>76200</xdr:rowOff>
    </xdr:to>
    <xdr:pic>
      <xdr:nvPicPr>
        <xdr:cNvPr id="3" name="Picture 112"/>
        <xdr:cNvPicPr preferRelativeResize="1">
          <a:picLocks noChangeAspect="1"/>
        </xdr:cNvPicPr>
      </xdr:nvPicPr>
      <xdr:blipFill>
        <a:blip r:embed="rId1"/>
        <a:stretch>
          <a:fillRect/>
        </a:stretch>
      </xdr:blipFill>
      <xdr:spPr>
        <a:xfrm>
          <a:off x="6429375" y="18907125"/>
          <a:ext cx="428625" cy="552450"/>
        </a:xfrm>
        <a:prstGeom prst="rect">
          <a:avLst/>
        </a:prstGeom>
        <a:noFill/>
        <a:ln w="9525" cmpd="sng">
          <a:noFill/>
        </a:ln>
      </xdr:spPr>
    </xdr:pic>
    <xdr:clientData/>
  </xdr:twoCellAnchor>
  <xdr:twoCellAnchor>
    <xdr:from>
      <xdr:col>61</xdr:col>
      <xdr:colOff>38100</xdr:colOff>
      <xdr:row>271</xdr:row>
      <xdr:rowOff>47625</xdr:rowOff>
    </xdr:from>
    <xdr:to>
      <xdr:col>65</xdr:col>
      <xdr:colOff>47625</xdr:colOff>
      <xdr:row>276</xdr:row>
      <xdr:rowOff>76200</xdr:rowOff>
    </xdr:to>
    <xdr:pic>
      <xdr:nvPicPr>
        <xdr:cNvPr id="4" name="Picture 114"/>
        <xdr:cNvPicPr preferRelativeResize="1">
          <a:picLocks noChangeAspect="1"/>
        </xdr:cNvPicPr>
      </xdr:nvPicPr>
      <xdr:blipFill>
        <a:blip r:embed="rId1"/>
        <a:stretch>
          <a:fillRect/>
        </a:stretch>
      </xdr:blipFill>
      <xdr:spPr>
        <a:xfrm>
          <a:off x="6429375" y="28346400"/>
          <a:ext cx="428625" cy="552450"/>
        </a:xfrm>
        <a:prstGeom prst="rect">
          <a:avLst/>
        </a:prstGeom>
        <a:noFill/>
        <a:ln w="9525" cmpd="sng">
          <a:noFill/>
        </a:ln>
      </xdr:spPr>
    </xdr:pic>
    <xdr:clientData/>
  </xdr:twoCellAnchor>
  <xdr:twoCellAnchor>
    <xdr:from>
      <xdr:col>61</xdr:col>
      <xdr:colOff>38100</xdr:colOff>
      <xdr:row>451</xdr:row>
      <xdr:rowOff>47625</xdr:rowOff>
    </xdr:from>
    <xdr:to>
      <xdr:col>65</xdr:col>
      <xdr:colOff>47625</xdr:colOff>
      <xdr:row>456</xdr:row>
      <xdr:rowOff>76200</xdr:rowOff>
    </xdr:to>
    <xdr:pic>
      <xdr:nvPicPr>
        <xdr:cNvPr id="5" name="Picture 116"/>
        <xdr:cNvPicPr preferRelativeResize="1">
          <a:picLocks noChangeAspect="1"/>
        </xdr:cNvPicPr>
      </xdr:nvPicPr>
      <xdr:blipFill>
        <a:blip r:embed="rId1"/>
        <a:stretch>
          <a:fillRect/>
        </a:stretch>
      </xdr:blipFill>
      <xdr:spPr>
        <a:xfrm>
          <a:off x="6429375" y="47205900"/>
          <a:ext cx="428625" cy="552450"/>
        </a:xfrm>
        <a:prstGeom prst="rect">
          <a:avLst/>
        </a:prstGeom>
        <a:noFill/>
        <a:ln w="9525" cmpd="sng">
          <a:noFill/>
        </a:ln>
      </xdr:spPr>
    </xdr:pic>
    <xdr:clientData/>
  </xdr:twoCellAnchor>
  <xdr:twoCellAnchor>
    <xdr:from>
      <xdr:col>61</xdr:col>
      <xdr:colOff>38100</xdr:colOff>
      <xdr:row>541</xdr:row>
      <xdr:rowOff>47625</xdr:rowOff>
    </xdr:from>
    <xdr:to>
      <xdr:col>65</xdr:col>
      <xdr:colOff>47625</xdr:colOff>
      <xdr:row>546</xdr:row>
      <xdr:rowOff>76200</xdr:rowOff>
    </xdr:to>
    <xdr:pic>
      <xdr:nvPicPr>
        <xdr:cNvPr id="6" name="Picture 118"/>
        <xdr:cNvPicPr preferRelativeResize="1">
          <a:picLocks noChangeAspect="1"/>
        </xdr:cNvPicPr>
      </xdr:nvPicPr>
      <xdr:blipFill>
        <a:blip r:embed="rId1"/>
        <a:stretch>
          <a:fillRect/>
        </a:stretch>
      </xdr:blipFill>
      <xdr:spPr>
        <a:xfrm>
          <a:off x="6429375" y="56635650"/>
          <a:ext cx="428625" cy="552450"/>
        </a:xfrm>
        <a:prstGeom prst="rect">
          <a:avLst/>
        </a:prstGeom>
        <a:noFill/>
        <a:ln w="9525" cmpd="sng">
          <a:noFill/>
        </a:ln>
      </xdr:spPr>
    </xdr:pic>
    <xdr:clientData/>
  </xdr:twoCellAnchor>
  <xdr:twoCellAnchor>
    <xdr:from>
      <xdr:col>61</xdr:col>
      <xdr:colOff>38100</xdr:colOff>
      <xdr:row>361</xdr:row>
      <xdr:rowOff>47625</xdr:rowOff>
    </xdr:from>
    <xdr:to>
      <xdr:col>65</xdr:col>
      <xdr:colOff>47625</xdr:colOff>
      <xdr:row>366</xdr:row>
      <xdr:rowOff>76200</xdr:rowOff>
    </xdr:to>
    <xdr:pic>
      <xdr:nvPicPr>
        <xdr:cNvPr id="7" name="Picture 323"/>
        <xdr:cNvPicPr preferRelativeResize="1">
          <a:picLocks noChangeAspect="1"/>
        </xdr:cNvPicPr>
      </xdr:nvPicPr>
      <xdr:blipFill>
        <a:blip r:embed="rId1"/>
        <a:stretch>
          <a:fillRect/>
        </a:stretch>
      </xdr:blipFill>
      <xdr:spPr>
        <a:xfrm>
          <a:off x="6429375" y="37776150"/>
          <a:ext cx="428625" cy="552450"/>
        </a:xfrm>
        <a:prstGeom prst="rect">
          <a:avLst/>
        </a:prstGeom>
        <a:noFill/>
        <a:ln w="9525" cmpd="sng">
          <a:noFill/>
        </a:ln>
      </xdr:spPr>
    </xdr:pic>
    <xdr:clientData/>
  </xdr:twoCellAnchor>
  <xdr:twoCellAnchor>
    <xdr:from>
      <xdr:col>61</xdr:col>
      <xdr:colOff>38100</xdr:colOff>
      <xdr:row>90</xdr:row>
      <xdr:rowOff>47625</xdr:rowOff>
    </xdr:from>
    <xdr:to>
      <xdr:col>65</xdr:col>
      <xdr:colOff>47625</xdr:colOff>
      <xdr:row>95</xdr:row>
      <xdr:rowOff>76200</xdr:rowOff>
    </xdr:to>
    <xdr:pic>
      <xdr:nvPicPr>
        <xdr:cNvPr id="8" name="Picture 332"/>
        <xdr:cNvPicPr preferRelativeResize="1">
          <a:picLocks noChangeAspect="1"/>
        </xdr:cNvPicPr>
      </xdr:nvPicPr>
      <xdr:blipFill>
        <a:blip r:embed="rId1"/>
        <a:stretch>
          <a:fillRect/>
        </a:stretch>
      </xdr:blipFill>
      <xdr:spPr>
        <a:xfrm>
          <a:off x="6429375" y="9477375"/>
          <a:ext cx="428625" cy="552450"/>
        </a:xfrm>
        <a:prstGeom prst="rect">
          <a:avLst/>
        </a:prstGeom>
        <a:noFill/>
        <a:ln w="9525" cmpd="sng">
          <a:noFill/>
        </a:ln>
      </xdr:spPr>
    </xdr:pic>
    <xdr:clientData/>
  </xdr:twoCellAnchor>
  <xdr:twoCellAnchor>
    <xdr:from>
      <xdr:col>61</xdr:col>
      <xdr:colOff>38100</xdr:colOff>
      <xdr:row>180</xdr:row>
      <xdr:rowOff>47625</xdr:rowOff>
    </xdr:from>
    <xdr:to>
      <xdr:col>65</xdr:col>
      <xdr:colOff>47625</xdr:colOff>
      <xdr:row>185</xdr:row>
      <xdr:rowOff>76200</xdr:rowOff>
    </xdr:to>
    <xdr:pic>
      <xdr:nvPicPr>
        <xdr:cNvPr id="9" name="Picture 333"/>
        <xdr:cNvPicPr preferRelativeResize="1">
          <a:picLocks noChangeAspect="1"/>
        </xdr:cNvPicPr>
      </xdr:nvPicPr>
      <xdr:blipFill>
        <a:blip r:embed="rId1"/>
        <a:stretch>
          <a:fillRect/>
        </a:stretch>
      </xdr:blipFill>
      <xdr:spPr>
        <a:xfrm>
          <a:off x="6429375" y="18907125"/>
          <a:ext cx="428625" cy="552450"/>
        </a:xfrm>
        <a:prstGeom prst="rect">
          <a:avLst/>
        </a:prstGeom>
        <a:noFill/>
        <a:ln w="9525" cmpd="sng">
          <a:noFill/>
        </a:ln>
      </xdr:spPr>
    </xdr:pic>
    <xdr:clientData/>
  </xdr:twoCellAnchor>
  <xdr:twoCellAnchor>
    <xdr:from>
      <xdr:col>61</xdr:col>
      <xdr:colOff>38100</xdr:colOff>
      <xdr:row>271</xdr:row>
      <xdr:rowOff>47625</xdr:rowOff>
    </xdr:from>
    <xdr:to>
      <xdr:col>65</xdr:col>
      <xdr:colOff>47625</xdr:colOff>
      <xdr:row>276</xdr:row>
      <xdr:rowOff>76200</xdr:rowOff>
    </xdr:to>
    <xdr:pic>
      <xdr:nvPicPr>
        <xdr:cNvPr id="10" name="Picture 334"/>
        <xdr:cNvPicPr preferRelativeResize="1">
          <a:picLocks noChangeAspect="1"/>
        </xdr:cNvPicPr>
      </xdr:nvPicPr>
      <xdr:blipFill>
        <a:blip r:embed="rId1"/>
        <a:stretch>
          <a:fillRect/>
        </a:stretch>
      </xdr:blipFill>
      <xdr:spPr>
        <a:xfrm>
          <a:off x="6429375" y="28346400"/>
          <a:ext cx="428625" cy="552450"/>
        </a:xfrm>
        <a:prstGeom prst="rect">
          <a:avLst/>
        </a:prstGeom>
        <a:noFill/>
        <a:ln w="9525" cmpd="sng">
          <a:noFill/>
        </a:ln>
      </xdr:spPr>
    </xdr:pic>
    <xdr:clientData/>
  </xdr:twoCellAnchor>
  <xdr:twoCellAnchor>
    <xdr:from>
      <xdr:col>61</xdr:col>
      <xdr:colOff>38100</xdr:colOff>
      <xdr:row>361</xdr:row>
      <xdr:rowOff>47625</xdr:rowOff>
    </xdr:from>
    <xdr:to>
      <xdr:col>65</xdr:col>
      <xdr:colOff>47625</xdr:colOff>
      <xdr:row>366</xdr:row>
      <xdr:rowOff>76200</xdr:rowOff>
    </xdr:to>
    <xdr:pic>
      <xdr:nvPicPr>
        <xdr:cNvPr id="11" name="Picture 335"/>
        <xdr:cNvPicPr preferRelativeResize="1">
          <a:picLocks noChangeAspect="1"/>
        </xdr:cNvPicPr>
      </xdr:nvPicPr>
      <xdr:blipFill>
        <a:blip r:embed="rId1"/>
        <a:stretch>
          <a:fillRect/>
        </a:stretch>
      </xdr:blipFill>
      <xdr:spPr>
        <a:xfrm>
          <a:off x="6429375" y="37776150"/>
          <a:ext cx="428625" cy="552450"/>
        </a:xfrm>
        <a:prstGeom prst="rect">
          <a:avLst/>
        </a:prstGeom>
        <a:noFill/>
        <a:ln w="9525" cmpd="sng">
          <a:noFill/>
        </a:ln>
      </xdr:spPr>
    </xdr:pic>
    <xdr:clientData/>
  </xdr:twoCellAnchor>
  <xdr:twoCellAnchor>
    <xdr:from>
      <xdr:col>61</xdr:col>
      <xdr:colOff>38100</xdr:colOff>
      <xdr:row>451</xdr:row>
      <xdr:rowOff>47625</xdr:rowOff>
    </xdr:from>
    <xdr:to>
      <xdr:col>65</xdr:col>
      <xdr:colOff>47625</xdr:colOff>
      <xdr:row>456</xdr:row>
      <xdr:rowOff>76200</xdr:rowOff>
    </xdr:to>
    <xdr:pic>
      <xdr:nvPicPr>
        <xdr:cNvPr id="12" name="Picture 336"/>
        <xdr:cNvPicPr preferRelativeResize="1">
          <a:picLocks noChangeAspect="1"/>
        </xdr:cNvPicPr>
      </xdr:nvPicPr>
      <xdr:blipFill>
        <a:blip r:embed="rId1"/>
        <a:stretch>
          <a:fillRect/>
        </a:stretch>
      </xdr:blipFill>
      <xdr:spPr>
        <a:xfrm>
          <a:off x="6429375" y="47205900"/>
          <a:ext cx="428625" cy="552450"/>
        </a:xfrm>
        <a:prstGeom prst="rect">
          <a:avLst/>
        </a:prstGeom>
        <a:noFill/>
        <a:ln w="9525" cmpd="sng">
          <a:noFill/>
        </a:ln>
      </xdr:spPr>
    </xdr:pic>
    <xdr:clientData/>
  </xdr:twoCellAnchor>
  <xdr:twoCellAnchor>
    <xdr:from>
      <xdr:col>61</xdr:col>
      <xdr:colOff>38100</xdr:colOff>
      <xdr:row>541</xdr:row>
      <xdr:rowOff>47625</xdr:rowOff>
    </xdr:from>
    <xdr:to>
      <xdr:col>65</xdr:col>
      <xdr:colOff>47625</xdr:colOff>
      <xdr:row>546</xdr:row>
      <xdr:rowOff>76200</xdr:rowOff>
    </xdr:to>
    <xdr:pic>
      <xdr:nvPicPr>
        <xdr:cNvPr id="13" name="Picture 337"/>
        <xdr:cNvPicPr preferRelativeResize="1">
          <a:picLocks noChangeAspect="1"/>
        </xdr:cNvPicPr>
      </xdr:nvPicPr>
      <xdr:blipFill>
        <a:blip r:embed="rId1"/>
        <a:stretch>
          <a:fillRect/>
        </a:stretch>
      </xdr:blipFill>
      <xdr:spPr>
        <a:xfrm>
          <a:off x="6429375" y="56635650"/>
          <a:ext cx="4286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31"/>
  <sheetViews>
    <sheetView tabSelected="1" zoomScale="160" zoomScaleNormal="160" zoomScaleSheetLayoutView="160" zoomScalePageLayoutView="0" workbookViewId="0" topLeftCell="A1">
      <selection activeCell="A11" sqref="A11:BN12"/>
    </sheetView>
  </sheetViews>
  <sheetFormatPr defaultColWidth="1.57421875" defaultRowHeight="8.25" customHeight="1"/>
  <cols>
    <col min="1" max="66" width="1.57421875" style="1" customWidth="1"/>
    <col min="67" max="67" width="3.00390625" style="1" hidden="1" customWidth="1"/>
    <col min="68" max="68" width="8.8515625" style="1" hidden="1" customWidth="1"/>
    <col min="69" max="70" width="1.57421875" style="1" customWidth="1"/>
    <col min="71" max="71" width="1.421875" style="1" customWidth="1"/>
    <col min="72" max="16384" width="1.57421875" style="1" customWidth="1"/>
  </cols>
  <sheetData>
    <row r="1" spans="1:66" ht="8.25" customHeight="1">
      <c r="A1" s="35" t="s">
        <v>161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row>
    <row r="2" spans="1:66" ht="8.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row>
    <row r="3" spans="1:66" ht="8.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row>
    <row r="4" spans="1:66" ht="8.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row>
    <row r="5" spans="1:66" ht="8.2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row>
    <row r="6" spans="1:66" ht="8.2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row>
    <row r="7" spans="1:66" ht="8.25" customHeight="1">
      <c r="A7" s="175" t="s">
        <v>208</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row>
    <row r="8" spans="1:66" ht="8.25"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row>
    <row r="9" spans="1:66" ht="8.25" customHeight="1">
      <c r="A9" s="176"/>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row>
    <row r="10" spans="1:66" ht="8.25" customHeight="1">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row>
    <row r="11" spans="1:66" ht="8.25" customHeight="1">
      <c r="A11" s="57" t="s">
        <v>124</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9"/>
    </row>
    <row r="12" spans="1:66" ht="8.2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2"/>
    </row>
    <row r="13" spans="1:68" ht="8.25" customHeight="1">
      <c r="A13" s="173" t="s">
        <v>127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74"/>
      <c r="BO13" s="1">
        <f>IF(A14="",1,0)</f>
        <v>1</v>
      </c>
      <c r="BP13" s="1">
        <f>SUM(BO13:BO25)</f>
        <v>13</v>
      </c>
    </row>
    <row r="14" spans="1:67" ht="8.25" customHeight="1">
      <c r="A14" s="67"/>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1"/>
      <c r="BO14" s="1">
        <f>IF(A17="",1,0)</f>
        <v>1</v>
      </c>
    </row>
    <row r="15" spans="1:67" ht="8.25" customHeight="1">
      <c r="A15" s="172"/>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1"/>
      <c r="BO15" s="1">
        <f>IF(A20="",1,0)</f>
        <v>1</v>
      </c>
    </row>
    <row r="16" spans="1:67" ht="8.25" customHeight="1">
      <c r="A16" s="64" t="s">
        <v>0</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150"/>
      <c r="BO16" s="1">
        <f>IF(W20="",1,0)</f>
        <v>1</v>
      </c>
    </row>
    <row r="17" spans="1:67" ht="8.2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165"/>
      <c r="BO17" s="1">
        <f>IF(AS20="",1,0)</f>
        <v>1</v>
      </c>
    </row>
    <row r="18" spans="1:67" ht="8.25" customHeight="1">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168"/>
      <c r="BO18" s="1">
        <f>IF(A23="",1,0)</f>
        <v>1</v>
      </c>
    </row>
    <row r="19" spans="1:67" ht="8.25" customHeight="1">
      <c r="A19" s="173" t="s">
        <v>1</v>
      </c>
      <c r="B19" s="169"/>
      <c r="C19" s="169"/>
      <c r="D19" s="169"/>
      <c r="E19" s="169"/>
      <c r="F19" s="169"/>
      <c r="G19" s="169"/>
      <c r="H19" s="169"/>
      <c r="I19" s="169"/>
      <c r="J19" s="169"/>
      <c r="K19" s="169"/>
      <c r="L19" s="169"/>
      <c r="M19" s="169"/>
      <c r="N19" s="169"/>
      <c r="O19" s="169"/>
      <c r="P19" s="169"/>
      <c r="Q19" s="169"/>
      <c r="R19" s="169"/>
      <c r="S19" s="169"/>
      <c r="T19" s="169"/>
      <c r="U19" s="169"/>
      <c r="V19" s="169"/>
      <c r="W19" s="151" t="s">
        <v>2</v>
      </c>
      <c r="X19" s="65"/>
      <c r="Y19" s="65"/>
      <c r="Z19" s="65"/>
      <c r="AA19" s="65"/>
      <c r="AB19" s="65"/>
      <c r="AC19" s="65"/>
      <c r="AD19" s="65"/>
      <c r="AE19" s="65"/>
      <c r="AF19" s="65"/>
      <c r="AG19" s="65"/>
      <c r="AH19" s="65"/>
      <c r="AI19" s="65"/>
      <c r="AJ19" s="65"/>
      <c r="AK19" s="65"/>
      <c r="AL19" s="65"/>
      <c r="AM19" s="65"/>
      <c r="AN19" s="65"/>
      <c r="AO19" s="65"/>
      <c r="AP19" s="65"/>
      <c r="AQ19" s="65"/>
      <c r="AR19" s="66"/>
      <c r="AS19" s="169" t="s">
        <v>3</v>
      </c>
      <c r="AT19" s="169"/>
      <c r="AU19" s="169"/>
      <c r="AV19" s="169"/>
      <c r="AW19" s="169"/>
      <c r="AX19" s="169"/>
      <c r="AY19" s="169"/>
      <c r="AZ19" s="169"/>
      <c r="BA19" s="169"/>
      <c r="BB19" s="169"/>
      <c r="BC19" s="169"/>
      <c r="BD19" s="169"/>
      <c r="BE19" s="169"/>
      <c r="BF19" s="169"/>
      <c r="BG19" s="169"/>
      <c r="BH19" s="169"/>
      <c r="BI19" s="169"/>
      <c r="BJ19" s="169"/>
      <c r="BK19" s="169"/>
      <c r="BL19" s="169"/>
      <c r="BM19" s="169"/>
      <c r="BN19" s="174"/>
      <c r="BO19" s="1">
        <f>IF(W23="",1,0)</f>
        <v>1</v>
      </c>
    </row>
    <row r="20" spans="1:67" ht="8.25" customHeight="1">
      <c r="A20" s="67"/>
      <c r="B20" s="68"/>
      <c r="C20" s="68"/>
      <c r="D20" s="68"/>
      <c r="E20" s="68"/>
      <c r="F20" s="68"/>
      <c r="G20" s="68"/>
      <c r="H20" s="68"/>
      <c r="I20" s="68"/>
      <c r="J20" s="68"/>
      <c r="K20" s="68"/>
      <c r="L20" s="68"/>
      <c r="M20" s="68"/>
      <c r="N20" s="68"/>
      <c r="O20" s="68"/>
      <c r="P20" s="68"/>
      <c r="Q20" s="68"/>
      <c r="R20" s="68"/>
      <c r="S20" s="68"/>
      <c r="T20" s="68"/>
      <c r="U20" s="68"/>
      <c r="V20" s="68"/>
      <c r="W20" s="143"/>
      <c r="X20" s="68"/>
      <c r="Y20" s="68"/>
      <c r="Z20" s="68"/>
      <c r="AA20" s="68"/>
      <c r="AB20" s="68"/>
      <c r="AC20" s="68"/>
      <c r="AD20" s="68"/>
      <c r="AE20" s="68"/>
      <c r="AF20" s="68"/>
      <c r="AG20" s="68"/>
      <c r="AH20" s="68"/>
      <c r="AI20" s="68"/>
      <c r="AJ20" s="68"/>
      <c r="AK20" s="68"/>
      <c r="AL20" s="68"/>
      <c r="AM20" s="68"/>
      <c r="AN20" s="68"/>
      <c r="AO20" s="68"/>
      <c r="AP20" s="68"/>
      <c r="AQ20" s="68"/>
      <c r="AR20" s="69"/>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9"/>
      <c r="BO20" s="1">
        <f>IF(AS23="",1,0)</f>
        <v>1</v>
      </c>
    </row>
    <row r="21" spans="1:67" ht="8.25" customHeight="1">
      <c r="A21" s="67"/>
      <c r="B21" s="68"/>
      <c r="C21" s="68"/>
      <c r="D21" s="68"/>
      <c r="E21" s="68"/>
      <c r="F21" s="68"/>
      <c r="G21" s="68"/>
      <c r="H21" s="68"/>
      <c r="I21" s="68"/>
      <c r="J21" s="68"/>
      <c r="K21" s="68"/>
      <c r="L21" s="68"/>
      <c r="M21" s="68"/>
      <c r="N21" s="68"/>
      <c r="O21" s="68"/>
      <c r="P21" s="68"/>
      <c r="Q21" s="68"/>
      <c r="R21" s="68"/>
      <c r="S21" s="68"/>
      <c r="T21" s="68"/>
      <c r="U21" s="68"/>
      <c r="V21" s="68"/>
      <c r="W21" s="143"/>
      <c r="X21" s="68"/>
      <c r="Y21" s="68"/>
      <c r="Z21" s="68"/>
      <c r="AA21" s="68"/>
      <c r="AB21" s="68"/>
      <c r="AC21" s="68"/>
      <c r="AD21" s="68"/>
      <c r="AE21" s="68"/>
      <c r="AF21" s="68"/>
      <c r="AG21" s="68"/>
      <c r="AH21" s="68"/>
      <c r="AI21" s="68"/>
      <c r="AJ21" s="68"/>
      <c r="AK21" s="68"/>
      <c r="AL21" s="68"/>
      <c r="AM21" s="68"/>
      <c r="AN21" s="68"/>
      <c r="AO21" s="68"/>
      <c r="AP21" s="68"/>
      <c r="AQ21" s="68"/>
      <c r="AR21" s="69"/>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9"/>
      <c r="BO21" s="1">
        <f>IF(A26="",1,0)</f>
        <v>1</v>
      </c>
    </row>
    <row r="22" spans="1:67" ht="8.25" customHeight="1">
      <c r="A22" s="64" t="s">
        <v>4</v>
      </c>
      <c r="B22" s="65"/>
      <c r="C22" s="65"/>
      <c r="D22" s="65"/>
      <c r="E22" s="65"/>
      <c r="F22" s="65"/>
      <c r="G22" s="65"/>
      <c r="H22" s="65"/>
      <c r="I22" s="65"/>
      <c r="J22" s="65"/>
      <c r="K22" s="65"/>
      <c r="L22" s="65"/>
      <c r="M22" s="65"/>
      <c r="N22" s="65"/>
      <c r="O22" s="65"/>
      <c r="P22" s="65"/>
      <c r="Q22" s="65"/>
      <c r="R22" s="65"/>
      <c r="S22" s="65"/>
      <c r="T22" s="65"/>
      <c r="U22" s="65"/>
      <c r="V22" s="66"/>
      <c r="W22" s="151" t="s">
        <v>151</v>
      </c>
      <c r="X22" s="65"/>
      <c r="Y22" s="65"/>
      <c r="Z22" s="65"/>
      <c r="AA22" s="65"/>
      <c r="AB22" s="65"/>
      <c r="AC22" s="65"/>
      <c r="AD22" s="65"/>
      <c r="AE22" s="65"/>
      <c r="AF22" s="65"/>
      <c r="AG22" s="65"/>
      <c r="AH22" s="65"/>
      <c r="AI22" s="65"/>
      <c r="AJ22" s="65"/>
      <c r="AK22" s="65"/>
      <c r="AL22" s="65"/>
      <c r="AM22" s="65"/>
      <c r="AN22" s="65"/>
      <c r="AO22" s="65"/>
      <c r="AP22" s="65"/>
      <c r="AQ22" s="65"/>
      <c r="AR22" s="66"/>
      <c r="AS22" s="151" t="s">
        <v>5</v>
      </c>
      <c r="AT22" s="65"/>
      <c r="AU22" s="65"/>
      <c r="AV22" s="65"/>
      <c r="AW22" s="65"/>
      <c r="AX22" s="65"/>
      <c r="AY22" s="65"/>
      <c r="AZ22" s="65"/>
      <c r="BA22" s="65"/>
      <c r="BB22" s="65"/>
      <c r="BC22" s="65"/>
      <c r="BD22" s="65"/>
      <c r="BE22" s="65"/>
      <c r="BF22" s="65"/>
      <c r="BG22" s="65"/>
      <c r="BH22" s="65"/>
      <c r="BI22" s="65"/>
      <c r="BJ22" s="65"/>
      <c r="BK22" s="65"/>
      <c r="BL22" s="65"/>
      <c r="BM22" s="65"/>
      <c r="BN22" s="150"/>
      <c r="BO22" s="1">
        <f>IF(A29="",1,0)</f>
        <v>1</v>
      </c>
    </row>
    <row r="23" spans="1:67" ht="8.25" customHeight="1">
      <c r="A23" s="181"/>
      <c r="B23" s="178"/>
      <c r="C23" s="178"/>
      <c r="D23" s="178"/>
      <c r="E23" s="178"/>
      <c r="F23" s="178"/>
      <c r="G23" s="178"/>
      <c r="H23" s="178"/>
      <c r="I23" s="178"/>
      <c r="J23" s="178"/>
      <c r="K23" s="178"/>
      <c r="L23" s="178"/>
      <c r="M23" s="178"/>
      <c r="N23" s="178"/>
      <c r="O23" s="178"/>
      <c r="P23" s="178"/>
      <c r="Q23" s="178"/>
      <c r="R23" s="178"/>
      <c r="S23" s="178"/>
      <c r="T23" s="178"/>
      <c r="U23" s="178"/>
      <c r="V23" s="182"/>
      <c r="W23" s="143"/>
      <c r="X23" s="68"/>
      <c r="Y23" s="68"/>
      <c r="Z23" s="68"/>
      <c r="AA23" s="68"/>
      <c r="AB23" s="68"/>
      <c r="AC23" s="68"/>
      <c r="AD23" s="68"/>
      <c r="AE23" s="68"/>
      <c r="AF23" s="68"/>
      <c r="AG23" s="68"/>
      <c r="AH23" s="68"/>
      <c r="AI23" s="68"/>
      <c r="AJ23" s="68"/>
      <c r="AK23" s="68"/>
      <c r="AL23" s="68"/>
      <c r="AM23" s="68"/>
      <c r="AN23" s="68"/>
      <c r="AO23" s="68"/>
      <c r="AP23" s="68"/>
      <c r="AQ23" s="68"/>
      <c r="AR23" s="69"/>
      <c r="AS23" s="186"/>
      <c r="AT23" s="187"/>
      <c r="AU23" s="187"/>
      <c r="AV23" s="187"/>
      <c r="AW23" s="187"/>
      <c r="AX23" s="187"/>
      <c r="AY23" s="187"/>
      <c r="AZ23" s="187"/>
      <c r="BA23" s="187"/>
      <c r="BB23" s="187"/>
      <c r="BC23" s="187"/>
      <c r="BD23" s="187"/>
      <c r="BE23" s="187"/>
      <c r="BF23" s="187"/>
      <c r="BG23" s="187"/>
      <c r="BH23" s="187"/>
      <c r="BI23" s="187"/>
      <c r="BJ23" s="187"/>
      <c r="BK23" s="187"/>
      <c r="BL23" s="187"/>
      <c r="BM23" s="187"/>
      <c r="BN23" s="188"/>
      <c r="BO23" s="1">
        <f>IF(Q29="",1,0)</f>
        <v>1</v>
      </c>
    </row>
    <row r="24" spans="1:67" ht="8.25" customHeight="1">
      <c r="A24" s="183"/>
      <c r="B24" s="184"/>
      <c r="C24" s="184"/>
      <c r="D24" s="184"/>
      <c r="E24" s="184"/>
      <c r="F24" s="184"/>
      <c r="G24" s="184"/>
      <c r="H24" s="184"/>
      <c r="I24" s="184"/>
      <c r="J24" s="184"/>
      <c r="K24" s="184"/>
      <c r="L24" s="184"/>
      <c r="M24" s="184"/>
      <c r="N24" s="184"/>
      <c r="O24" s="184"/>
      <c r="P24" s="184"/>
      <c r="Q24" s="184"/>
      <c r="R24" s="184"/>
      <c r="S24" s="184"/>
      <c r="T24" s="184"/>
      <c r="U24" s="184"/>
      <c r="V24" s="185"/>
      <c r="W24" s="167"/>
      <c r="X24" s="71"/>
      <c r="Y24" s="71"/>
      <c r="Z24" s="71"/>
      <c r="AA24" s="71"/>
      <c r="AB24" s="71"/>
      <c r="AC24" s="71"/>
      <c r="AD24" s="71"/>
      <c r="AE24" s="71"/>
      <c r="AF24" s="71"/>
      <c r="AG24" s="71"/>
      <c r="AH24" s="71"/>
      <c r="AI24" s="71"/>
      <c r="AJ24" s="71"/>
      <c r="AK24" s="71"/>
      <c r="AL24" s="71"/>
      <c r="AM24" s="71"/>
      <c r="AN24" s="71"/>
      <c r="AO24" s="71"/>
      <c r="AP24" s="71"/>
      <c r="AQ24" s="71"/>
      <c r="AR24" s="72"/>
      <c r="AS24" s="189"/>
      <c r="AT24" s="190"/>
      <c r="AU24" s="190"/>
      <c r="AV24" s="190"/>
      <c r="AW24" s="190"/>
      <c r="AX24" s="190"/>
      <c r="AY24" s="190"/>
      <c r="AZ24" s="190"/>
      <c r="BA24" s="190"/>
      <c r="BB24" s="190"/>
      <c r="BC24" s="190"/>
      <c r="BD24" s="190"/>
      <c r="BE24" s="190"/>
      <c r="BF24" s="190"/>
      <c r="BG24" s="190"/>
      <c r="BH24" s="190"/>
      <c r="BI24" s="190"/>
      <c r="BJ24" s="190"/>
      <c r="BK24" s="190"/>
      <c r="BL24" s="190"/>
      <c r="BM24" s="190"/>
      <c r="BN24" s="191"/>
      <c r="BO24" s="1">
        <f>IF(AG29="",1,0)</f>
        <v>1</v>
      </c>
    </row>
    <row r="25" spans="1:67" ht="8.25" customHeight="1">
      <c r="A25" s="64" t="s">
        <v>209</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150"/>
      <c r="BO25" s="1">
        <f>IF(AW29="",1,0)</f>
        <v>1</v>
      </c>
    </row>
    <row r="26" spans="1:66" ht="8.25" customHeight="1">
      <c r="A26" s="180"/>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165"/>
    </row>
    <row r="27" spans="1:66" ht="8.25" customHeight="1">
      <c r="A27" s="70"/>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168"/>
    </row>
    <row r="28" spans="1:66" ht="8.25" customHeight="1">
      <c r="A28" s="64" t="s">
        <v>147</v>
      </c>
      <c r="B28" s="65"/>
      <c r="C28" s="65"/>
      <c r="D28" s="65"/>
      <c r="E28" s="65"/>
      <c r="F28" s="65"/>
      <c r="G28" s="65"/>
      <c r="H28" s="65"/>
      <c r="I28" s="65"/>
      <c r="J28" s="65"/>
      <c r="K28" s="65"/>
      <c r="L28" s="65"/>
      <c r="M28" s="65"/>
      <c r="N28" s="65"/>
      <c r="O28" s="65"/>
      <c r="P28" s="66"/>
      <c r="Q28" s="65" t="s">
        <v>148</v>
      </c>
      <c r="R28" s="65"/>
      <c r="S28" s="65"/>
      <c r="T28" s="65"/>
      <c r="U28" s="65"/>
      <c r="V28" s="65"/>
      <c r="W28" s="65"/>
      <c r="X28" s="65"/>
      <c r="Y28" s="65"/>
      <c r="Z28" s="65"/>
      <c r="AA28" s="65"/>
      <c r="AB28" s="65"/>
      <c r="AC28" s="65"/>
      <c r="AD28" s="65"/>
      <c r="AE28" s="65"/>
      <c r="AF28" s="66"/>
      <c r="AG28" s="151" t="s">
        <v>146</v>
      </c>
      <c r="AH28" s="65"/>
      <c r="AI28" s="65"/>
      <c r="AJ28" s="65"/>
      <c r="AK28" s="65"/>
      <c r="AL28" s="65"/>
      <c r="AM28" s="65"/>
      <c r="AN28" s="65"/>
      <c r="AO28" s="65"/>
      <c r="AP28" s="65"/>
      <c r="AQ28" s="65"/>
      <c r="AR28" s="65"/>
      <c r="AS28" s="65"/>
      <c r="AT28" s="65"/>
      <c r="AU28" s="65"/>
      <c r="AV28" s="66"/>
      <c r="AW28" s="151" t="s">
        <v>8</v>
      </c>
      <c r="AX28" s="65"/>
      <c r="AY28" s="65"/>
      <c r="AZ28" s="65"/>
      <c r="BA28" s="65"/>
      <c r="BB28" s="65"/>
      <c r="BC28" s="65"/>
      <c r="BD28" s="65"/>
      <c r="BE28" s="65"/>
      <c r="BF28" s="65"/>
      <c r="BG28" s="65"/>
      <c r="BH28" s="65"/>
      <c r="BI28" s="65"/>
      <c r="BJ28" s="65"/>
      <c r="BK28" s="65"/>
      <c r="BL28" s="65"/>
      <c r="BM28" s="65"/>
      <c r="BN28" s="150"/>
    </row>
    <row r="29" spans="1:66" ht="8.25" customHeight="1">
      <c r="A29" s="192"/>
      <c r="B29" s="193"/>
      <c r="C29" s="193"/>
      <c r="D29" s="193"/>
      <c r="E29" s="193"/>
      <c r="F29" s="193"/>
      <c r="G29" s="193"/>
      <c r="H29" s="193"/>
      <c r="I29" s="193"/>
      <c r="J29" s="193"/>
      <c r="K29" s="193"/>
      <c r="L29" s="193"/>
      <c r="M29" s="193"/>
      <c r="N29" s="193"/>
      <c r="O29" s="193"/>
      <c r="P29" s="194"/>
      <c r="Q29" s="193"/>
      <c r="R29" s="193"/>
      <c r="S29" s="193"/>
      <c r="T29" s="193"/>
      <c r="U29" s="193"/>
      <c r="V29" s="193"/>
      <c r="W29" s="193"/>
      <c r="X29" s="193"/>
      <c r="Y29" s="193"/>
      <c r="Z29" s="193"/>
      <c r="AA29" s="193"/>
      <c r="AB29" s="193"/>
      <c r="AC29" s="193"/>
      <c r="AD29" s="193"/>
      <c r="AE29" s="193"/>
      <c r="AF29" s="194"/>
      <c r="AG29" s="198"/>
      <c r="AH29" s="193"/>
      <c r="AI29" s="193"/>
      <c r="AJ29" s="193"/>
      <c r="AK29" s="193"/>
      <c r="AL29" s="193"/>
      <c r="AM29" s="193"/>
      <c r="AN29" s="193"/>
      <c r="AO29" s="193"/>
      <c r="AP29" s="193"/>
      <c r="AQ29" s="193"/>
      <c r="AR29" s="193"/>
      <c r="AS29" s="193"/>
      <c r="AT29" s="193"/>
      <c r="AU29" s="193"/>
      <c r="AV29" s="194"/>
      <c r="AW29" s="198"/>
      <c r="AX29" s="193"/>
      <c r="AY29" s="193"/>
      <c r="AZ29" s="193"/>
      <c r="BA29" s="193"/>
      <c r="BB29" s="193"/>
      <c r="BC29" s="193"/>
      <c r="BD29" s="193"/>
      <c r="BE29" s="193"/>
      <c r="BF29" s="193"/>
      <c r="BG29" s="193"/>
      <c r="BH29" s="193"/>
      <c r="BI29" s="193"/>
      <c r="BJ29" s="193"/>
      <c r="BK29" s="193"/>
      <c r="BL29" s="193"/>
      <c r="BM29" s="193"/>
      <c r="BN29" s="200"/>
    </row>
    <row r="30" spans="1:66" ht="8.25" customHeight="1">
      <c r="A30" s="195"/>
      <c r="B30" s="196"/>
      <c r="C30" s="196"/>
      <c r="D30" s="196"/>
      <c r="E30" s="196"/>
      <c r="F30" s="196"/>
      <c r="G30" s="196"/>
      <c r="H30" s="196"/>
      <c r="I30" s="196"/>
      <c r="J30" s="196"/>
      <c r="K30" s="196"/>
      <c r="L30" s="196"/>
      <c r="M30" s="196"/>
      <c r="N30" s="196"/>
      <c r="O30" s="196"/>
      <c r="P30" s="197"/>
      <c r="Q30" s="196"/>
      <c r="R30" s="196"/>
      <c r="S30" s="196"/>
      <c r="T30" s="196"/>
      <c r="U30" s="196"/>
      <c r="V30" s="196"/>
      <c r="W30" s="196"/>
      <c r="X30" s="196"/>
      <c r="Y30" s="196"/>
      <c r="Z30" s="196"/>
      <c r="AA30" s="196"/>
      <c r="AB30" s="196"/>
      <c r="AC30" s="196"/>
      <c r="AD30" s="196"/>
      <c r="AE30" s="196"/>
      <c r="AF30" s="197"/>
      <c r="AG30" s="199"/>
      <c r="AH30" s="196"/>
      <c r="AI30" s="196"/>
      <c r="AJ30" s="196"/>
      <c r="AK30" s="196"/>
      <c r="AL30" s="196"/>
      <c r="AM30" s="196"/>
      <c r="AN30" s="196"/>
      <c r="AO30" s="196"/>
      <c r="AP30" s="196"/>
      <c r="AQ30" s="196"/>
      <c r="AR30" s="196"/>
      <c r="AS30" s="196"/>
      <c r="AT30" s="196"/>
      <c r="AU30" s="196"/>
      <c r="AV30" s="197"/>
      <c r="AW30" s="199"/>
      <c r="AX30" s="196"/>
      <c r="AY30" s="196"/>
      <c r="AZ30" s="196"/>
      <c r="BA30" s="196"/>
      <c r="BB30" s="196"/>
      <c r="BC30" s="196"/>
      <c r="BD30" s="196"/>
      <c r="BE30" s="196"/>
      <c r="BF30" s="196"/>
      <c r="BG30" s="196"/>
      <c r="BH30" s="196"/>
      <c r="BI30" s="196"/>
      <c r="BJ30" s="196"/>
      <c r="BK30" s="196"/>
      <c r="BL30" s="196"/>
      <c r="BM30" s="196"/>
      <c r="BN30" s="201"/>
    </row>
    <row r="31" spans="1:8" ht="8.25" customHeight="1">
      <c r="A31" s="5"/>
      <c r="B31" s="5" t="s">
        <v>210</v>
      </c>
      <c r="C31" s="5" t="s">
        <v>211</v>
      </c>
      <c r="D31" s="5" t="s">
        <v>212</v>
      </c>
      <c r="E31" s="5" t="s">
        <v>214</v>
      </c>
      <c r="F31" s="5" t="s">
        <v>213</v>
      </c>
      <c r="G31" s="5"/>
      <c r="H31" s="5"/>
    </row>
    <row r="32" spans="1:66" ht="8.25" customHeight="1">
      <c r="A32" s="57" t="s">
        <v>125</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9"/>
    </row>
    <row r="33" spans="1:66" ht="8.25" customHeight="1">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2"/>
    </row>
    <row r="34" spans="1:68" ht="8.25" customHeight="1">
      <c r="A34" s="64" t="s">
        <v>126</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150"/>
      <c r="BO34" s="1">
        <f>IF(A35="",1,0)</f>
        <v>1</v>
      </c>
      <c r="BP34" s="1">
        <f>SUM(BO34:BO41)</f>
        <v>8</v>
      </c>
    </row>
    <row r="35" spans="1:67" ht="8.25" customHeight="1">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165"/>
      <c r="BO35" s="1">
        <f>IF(A38="",1,0)</f>
        <v>1</v>
      </c>
    </row>
    <row r="36" spans="1:67" ht="8.25" customHeight="1">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168"/>
      <c r="BO36" s="1">
        <f>IF(A41="",1,0)</f>
        <v>1</v>
      </c>
    </row>
    <row r="37" spans="1:67" ht="8.25" customHeight="1">
      <c r="A37" s="64" t="s">
        <v>7</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150"/>
      <c r="BO37" s="1">
        <f>IF(W41="",1,0)</f>
        <v>1</v>
      </c>
    </row>
    <row r="38" spans="1:67" ht="8.25" customHeight="1">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165"/>
      <c r="BO38" s="1">
        <f>IF(AS41="",1,0)</f>
        <v>1</v>
      </c>
    </row>
    <row r="39" spans="1:67" ht="8.25" customHeight="1">
      <c r="A39" s="7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168"/>
      <c r="BO39" s="1">
        <f>IF(A44="",1,0)</f>
        <v>1</v>
      </c>
    </row>
    <row r="40" spans="1:67" ht="8.25" customHeight="1">
      <c r="A40" s="64" t="s">
        <v>1</v>
      </c>
      <c r="B40" s="65"/>
      <c r="C40" s="65"/>
      <c r="D40" s="65"/>
      <c r="E40" s="65"/>
      <c r="F40" s="65"/>
      <c r="G40" s="65"/>
      <c r="H40" s="65"/>
      <c r="I40" s="65"/>
      <c r="J40" s="65"/>
      <c r="K40" s="65"/>
      <c r="L40" s="65"/>
      <c r="M40" s="65"/>
      <c r="N40" s="65"/>
      <c r="O40" s="65"/>
      <c r="P40" s="65"/>
      <c r="Q40" s="65"/>
      <c r="R40" s="65"/>
      <c r="S40" s="65"/>
      <c r="T40" s="65"/>
      <c r="U40" s="65"/>
      <c r="V40" s="66"/>
      <c r="W40" s="169" t="s">
        <v>2</v>
      </c>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51" t="s">
        <v>3</v>
      </c>
      <c r="AT40" s="65"/>
      <c r="AU40" s="65"/>
      <c r="AV40" s="65"/>
      <c r="AW40" s="65"/>
      <c r="AX40" s="65"/>
      <c r="AY40" s="65"/>
      <c r="AZ40" s="65"/>
      <c r="BA40" s="65"/>
      <c r="BB40" s="65"/>
      <c r="BC40" s="65"/>
      <c r="BD40" s="65"/>
      <c r="BE40" s="65"/>
      <c r="BF40" s="65"/>
      <c r="BG40" s="65"/>
      <c r="BH40" s="65"/>
      <c r="BI40" s="65"/>
      <c r="BJ40" s="65"/>
      <c r="BK40" s="65"/>
      <c r="BL40" s="65"/>
      <c r="BM40" s="65"/>
      <c r="BN40" s="150"/>
      <c r="BO40" s="1">
        <f>IF(W44="",1,0)</f>
        <v>1</v>
      </c>
    </row>
    <row r="41" spans="1:67" ht="8.25" customHeight="1">
      <c r="A41" s="67"/>
      <c r="B41" s="68"/>
      <c r="C41" s="68"/>
      <c r="D41" s="68"/>
      <c r="E41" s="68"/>
      <c r="F41" s="68"/>
      <c r="G41" s="68"/>
      <c r="H41" s="68"/>
      <c r="I41" s="68"/>
      <c r="J41" s="68"/>
      <c r="K41" s="68"/>
      <c r="L41" s="68"/>
      <c r="M41" s="68"/>
      <c r="N41" s="68"/>
      <c r="O41" s="68"/>
      <c r="P41" s="68"/>
      <c r="Q41" s="68"/>
      <c r="R41" s="68"/>
      <c r="S41" s="68"/>
      <c r="T41" s="68"/>
      <c r="U41" s="68"/>
      <c r="V41" s="69"/>
      <c r="W41" s="68"/>
      <c r="X41" s="68"/>
      <c r="Y41" s="68"/>
      <c r="Z41" s="68"/>
      <c r="AA41" s="68"/>
      <c r="AB41" s="68"/>
      <c r="AC41" s="68"/>
      <c r="AD41" s="68"/>
      <c r="AE41" s="68"/>
      <c r="AF41" s="68"/>
      <c r="AG41" s="68"/>
      <c r="AH41" s="68"/>
      <c r="AI41" s="68"/>
      <c r="AJ41" s="68"/>
      <c r="AK41" s="68"/>
      <c r="AL41" s="68"/>
      <c r="AM41" s="68"/>
      <c r="AN41" s="68"/>
      <c r="AO41" s="68"/>
      <c r="AP41" s="68"/>
      <c r="AQ41" s="68"/>
      <c r="AR41" s="68"/>
      <c r="AS41" s="143"/>
      <c r="AT41" s="68"/>
      <c r="AU41" s="68"/>
      <c r="AV41" s="68"/>
      <c r="AW41" s="68"/>
      <c r="AX41" s="68"/>
      <c r="AY41" s="68"/>
      <c r="AZ41" s="68"/>
      <c r="BA41" s="68"/>
      <c r="BB41" s="68"/>
      <c r="BC41" s="68"/>
      <c r="BD41" s="68"/>
      <c r="BE41" s="68"/>
      <c r="BF41" s="68"/>
      <c r="BG41" s="68"/>
      <c r="BH41" s="68"/>
      <c r="BI41" s="68"/>
      <c r="BJ41" s="68"/>
      <c r="BK41" s="68"/>
      <c r="BL41" s="68"/>
      <c r="BM41" s="68"/>
      <c r="BN41" s="165"/>
      <c r="BO41" s="1">
        <f>IF(AS44="",1,0)</f>
        <v>1</v>
      </c>
    </row>
    <row r="42" spans="1:66" ht="8.25" customHeight="1">
      <c r="A42" s="70"/>
      <c r="B42" s="71"/>
      <c r="C42" s="71"/>
      <c r="D42" s="71"/>
      <c r="E42" s="71"/>
      <c r="F42" s="71"/>
      <c r="G42" s="71"/>
      <c r="H42" s="71"/>
      <c r="I42" s="71"/>
      <c r="J42" s="71"/>
      <c r="K42" s="71"/>
      <c r="L42" s="71"/>
      <c r="M42" s="71"/>
      <c r="N42" s="71"/>
      <c r="O42" s="71"/>
      <c r="P42" s="71"/>
      <c r="Q42" s="71"/>
      <c r="R42" s="71"/>
      <c r="S42" s="71"/>
      <c r="T42" s="71"/>
      <c r="U42" s="71"/>
      <c r="V42" s="72"/>
      <c r="W42" s="68"/>
      <c r="X42" s="68"/>
      <c r="Y42" s="68"/>
      <c r="Z42" s="68"/>
      <c r="AA42" s="68"/>
      <c r="AB42" s="68"/>
      <c r="AC42" s="68"/>
      <c r="AD42" s="68"/>
      <c r="AE42" s="68"/>
      <c r="AF42" s="68"/>
      <c r="AG42" s="68"/>
      <c r="AH42" s="68"/>
      <c r="AI42" s="68"/>
      <c r="AJ42" s="68"/>
      <c r="AK42" s="68"/>
      <c r="AL42" s="68"/>
      <c r="AM42" s="68"/>
      <c r="AN42" s="68"/>
      <c r="AO42" s="68"/>
      <c r="AP42" s="68"/>
      <c r="AQ42" s="68"/>
      <c r="AR42" s="68"/>
      <c r="AS42" s="167"/>
      <c r="AT42" s="71"/>
      <c r="AU42" s="71"/>
      <c r="AV42" s="71"/>
      <c r="AW42" s="71"/>
      <c r="AX42" s="71"/>
      <c r="AY42" s="71"/>
      <c r="AZ42" s="71"/>
      <c r="BA42" s="71"/>
      <c r="BB42" s="71"/>
      <c r="BC42" s="71"/>
      <c r="BD42" s="71"/>
      <c r="BE42" s="71"/>
      <c r="BF42" s="71"/>
      <c r="BG42" s="71"/>
      <c r="BH42" s="71"/>
      <c r="BI42" s="71"/>
      <c r="BJ42" s="71"/>
      <c r="BK42" s="71"/>
      <c r="BL42" s="71"/>
      <c r="BM42" s="71"/>
      <c r="BN42" s="168"/>
    </row>
    <row r="43" spans="1:66" ht="8.25" customHeight="1">
      <c r="A43" s="64" t="s">
        <v>6</v>
      </c>
      <c r="B43" s="65"/>
      <c r="C43" s="65"/>
      <c r="D43" s="65"/>
      <c r="E43" s="65"/>
      <c r="F43" s="65"/>
      <c r="G43" s="65"/>
      <c r="H43" s="65"/>
      <c r="I43" s="65"/>
      <c r="J43" s="65"/>
      <c r="K43" s="65"/>
      <c r="L43" s="65"/>
      <c r="M43" s="65"/>
      <c r="N43" s="65"/>
      <c r="O43" s="65"/>
      <c r="P43" s="65"/>
      <c r="Q43" s="65"/>
      <c r="R43" s="65"/>
      <c r="S43" s="65"/>
      <c r="T43" s="65"/>
      <c r="U43" s="65"/>
      <c r="V43" s="66"/>
      <c r="W43" s="151" t="s">
        <v>151</v>
      </c>
      <c r="X43" s="65"/>
      <c r="Y43" s="65"/>
      <c r="Z43" s="65"/>
      <c r="AA43" s="65"/>
      <c r="AB43" s="65"/>
      <c r="AC43" s="65"/>
      <c r="AD43" s="65"/>
      <c r="AE43" s="65"/>
      <c r="AF43" s="65"/>
      <c r="AG43" s="65"/>
      <c r="AH43" s="65"/>
      <c r="AI43" s="65"/>
      <c r="AJ43" s="65"/>
      <c r="AK43" s="65"/>
      <c r="AL43" s="65"/>
      <c r="AM43" s="65"/>
      <c r="AN43" s="65"/>
      <c r="AO43" s="65"/>
      <c r="AP43" s="65"/>
      <c r="AQ43" s="65"/>
      <c r="AR43" s="66"/>
      <c r="AS43" s="151" t="s">
        <v>5</v>
      </c>
      <c r="AT43" s="65"/>
      <c r="AU43" s="65"/>
      <c r="AV43" s="65"/>
      <c r="AW43" s="65"/>
      <c r="AX43" s="65"/>
      <c r="AY43" s="65"/>
      <c r="AZ43" s="65"/>
      <c r="BA43" s="65"/>
      <c r="BB43" s="65"/>
      <c r="BC43" s="65"/>
      <c r="BD43" s="65"/>
      <c r="BE43" s="65"/>
      <c r="BF43" s="65"/>
      <c r="BG43" s="65"/>
      <c r="BH43" s="65"/>
      <c r="BI43" s="65"/>
      <c r="BJ43" s="65"/>
      <c r="BK43" s="65"/>
      <c r="BL43" s="65"/>
      <c r="BM43" s="65"/>
      <c r="BN43" s="150"/>
    </row>
    <row r="44" spans="1:67" ht="8.25" customHeight="1">
      <c r="A44" s="67"/>
      <c r="B44" s="68"/>
      <c r="C44" s="68"/>
      <c r="D44" s="68"/>
      <c r="E44" s="68"/>
      <c r="F44" s="68"/>
      <c r="G44" s="68"/>
      <c r="H44" s="68"/>
      <c r="I44" s="68"/>
      <c r="J44" s="68"/>
      <c r="K44" s="68"/>
      <c r="L44" s="68"/>
      <c r="M44" s="68"/>
      <c r="N44" s="68"/>
      <c r="O44" s="68"/>
      <c r="P44" s="68"/>
      <c r="Q44" s="68"/>
      <c r="R44" s="68"/>
      <c r="S44" s="68"/>
      <c r="T44" s="68"/>
      <c r="U44" s="68"/>
      <c r="V44" s="69"/>
      <c r="W44" s="143"/>
      <c r="X44" s="68"/>
      <c r="Y44" s="68"/>
      <c r="Z44" s="68"/>
      <c r="AA44" s="68"/>
      <c r="AB44" s="68"/>
      <c r="AC44" s="68"/>
      <c r="AD44" s="68"/>
      <c r="AE44" s="68"/>
      <c r="AF44" s="68"/>
      <c r="AG44" s="68"/>
      <c r="AH44" s="68"/>
      <c r="AI44" s="68"/>
      <c r="AJ44" s="68"/>
      <c r="AK44" s="68"/>
      <c r="AL44" s="68"/>
      <c r="AM44" s="68"/>
      <c r="AN44" s="68"/>
      <c r="AO44" s="68"/>
      <c r="AP44" s="68"/>
      <c r="AQ44" s="68"/>
      <c r="AR44" s="69"/>
      <c r="AS44" s="143"/>
      <c r="AT44" s="68"/>
      <c r="AU44" s="68"/>
      <c r="AV44" s="68"/>
      <c r="AW44" s="68"/>
      <c r="AX44" s="68"/>
      <c r="AY44" s="68"/>
      <c r="AZ44" s="68"/>
      <c r="BA44" s="68"/>
      <c r="BB44" s="68"/>
      <c r="BC44" s="68"/>
      <c r="BD44" s="68"/>
      <c r="BE44" s="68"/>
      <c r="BF44" s="68"/>
      <c r="BG44" s="68"/>
      <c r="BH44" s="68"/>
      <c r="BI44" s="68"/>
      <c r="BJ44" s="68"/>
      <c r="BK44" s="68"/>
      <c r="BL44" s="68"/>
      <c r="BM44" s="68"/>
      <c r="BN44" s="165"/>
      <c r="BO44" s="1">
        <f>IF(AD47="",1,0)</f>
        <v>1</v>
      </c>
    </row>
    <row r="45" spans="1:66" ht="8.25" customHeight="1">
      <c r="A45" s="85"/>
      <c r="B45" s="86"/>
      <c r="C45" s="86"/>
      <c r="D45" s="86"/>
      <c r="E45" s="86"/>
      <c r="F45" s="86"/>
      <c r="G45" s="86"/>
      <c r="H45" s="86"/>
      <c r="I45" s="86"/>
      <c r="J45" s="86"/>
      <c r="K45" s="86"/>
      <c r="L45" s="86"/>
      <c r="M45" s="86"/>
      <c r="N45" s="86"/>
      <c r="O45" s="86"/>
      <c r="P45" s="86"/>
      <c r="Q45" s="86"/>
      <c r="R45" s="86"/>
      <c r="S45" s="86"/>
      <c r="T45" s="86"/>
      <c r="U45" s="86"/>
      <c r="V45" s="87"/>
      <c r="W45" s="144"/>
      <c r="X45" s="86"/>
      <c r="Y45" s="86"/>
      <c r="Z45" s="86"/>
      <c r="AA45" s="86"/>
      <c r="AB45" s="86"/>
      <c r="AC45" s="86"/>
      <c r="AD45" s="86"/>
      <c r="AE45" s="86"/>
      <c r="AF45" s="86"/>
      <c r="AG45" s="86"/>
      <c r="AH45" s="86"/>
      <c r="AI45" s="86"/>
      <c r="AJ45" s="86"/>
      <c r="AK45" s="86"/>
      <c r="AL45" s="86"/>
      <c r="AM45" s="86"/>
      <c r="AN45" s="86"/>
      <c r="AO45" s="86"/>
      <c r="AP45" s="86"/>
      <c r="AQ45" s="86"/>
      <c r="AR45" s="87"/>
      <c r="AS45" s="144"/>
      <c r="AT45" s="86"/>
      <c r="AU45" s="86"/>
      <c r="AV45" s="86"/>
      <c r="AW45" s="86"/>
      <c r="AX45" s="86"/>
      <c r="AY45" s="86"/>
      <c r="AZ45" s="86"/>
      <c r="BA45" s="86"/>
      <c r="BB45" s="86"/>
      <c r="BC45" s="86"/>
      <c r="BD45" s="86"/>
      <c r="BE45" s="86"/>
      <c r="BF45" s="86"/>
      <c r="BG45" s="86"/>
      <c r="BH45" s="86"/>
      <c r="BI45" s="86"/>
      <c r="BJ45" s="86"/>
      <c r="BK45" s="86"/>
      <c r="BL45" s="86"/>
      <c r="BM45" s="86"/>
      <c r="BN45" s="166"/>
    </row>
    <row r="47" spans="1:66" ht="8.25" customHeight="1">
      <c r="A47" s="57" t="s">
        <v>94</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159"/>
      <c r="AE47" s="160"/>
      <c r="AF47" s="161"/>
      <c r="AI47" s="57" t="s">
        <v>97</v>
      </c>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6"/>
    </row>
    <row r="48" spans="1:66" ht="8.25" customHeight="1">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62"/>
      <c r="AE48" s="163"/>
      <c r="AF48" s="164"/>
      <c r="AI48" s="147"/>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9"/>
    </row>
    <row r="49" spans="1:68" ht="8.25" customHeight="1">
      <c r="A49" s="5"/>
      <c r="B49" s="8" t="s">
        <v>57</v>
      </c>
      <c r="C49" s="8" t="s">
        <v>58</v>
      </c>
      <c r="D49" s="7"/>
      <c r="AI49" s="64" t="s">
        <v>115</v>
      </c>
      <c r="AJ49" s="65"/>
      <c r="AK49" s="65"/>
      <c r="AL49" s="65"/>
      <c r="AM49" s="65"/>
      <c r="AN49" s="65"/>
      <c r="AO49" s="65"/>
      <c r="AP49" s="65"/>
      <c r="AQ49" s="65"/>
      <c r="AR49" s="65"/>
      <c r="AS49" s="65"/>
      <c r="AT49" s="65"/>
      <c r="AU49" s="65"/>
      <c r="AV49" s="65"/>
      <c r="AW49" s="65"/>
      <c r="AX49" s="66"/>
      <c r="AY49" s="151" t="s">
        <v>116</v>
      </c>
      <c r="AZ49" s="65"/>
      <c r="BA49" s="65"/>
      <c r="BB49" s="65"/>
      <c r="BC49" s="65"/>
      <c r="BD49" s="65"/>
      <c r="BE49" s="65"/>
      <c r="BF49" s="65"/>
      <c r="BG49" s="65"/>
      <c r="BH49" s="65"/>
      <c r="BI49" s="65"/>
      <c r="BJ49" s="65"/>
      <c r="BK49" s="65"/>
      <c r="BL49" s="65"/>
      <c r="BM49" s="65"/>
      <c r="BN49" s="150"/>
      <c r="BO49" s="1">
        <f>IF(AI50="",1,0)</f>
        <v>1</v>
      </c>
      <c r="BP49" s="1">
        <f>SUM(BO49:BO50)</f>
        <v>2</v>
      </c>
    </row>
    <row r="50" spans="1:67" ht="8.25" customHeight="1">
      <c r="A50" s="57" t="s">
        <v>95</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9"/>
      <c r="AI50" s="152"/>
      <c r="AJ50" s="153"/>
      <c r="AK50" s="153"/>
      <c r="AL50" s="153"/>
      <c r="AM50" s="153"/>
      <c r="AN50" s="153"/>
      <c r="AO50" s="153"/>
      <c r="AP50" s="153"/>
      <c r="AQ50" s="153"/>
      <c r="AR50" s="153"/>
      <c r="AS50" s="153"/>
      <c r="AT50" s="153"/>
      <c r="AU50" s="153"/>
      <c r="AV50" s="153"/>
      <c r="AW50" s="153"/>
      <c r="AX50" s="154"/>
      <c r="AY50" s="202"/>
      <c r="AZ50" s="153"/>
      <c r="BA50" s="153"/>
      <c r="BB50" s="153"/>
      <c r="BC50" s="153"/>
      <c r="BD50" s="153"/>
      <c r="BE50" s="153"/>
      <c r="BF50" s="153"/>
      <c r="BG50" s="153"/>
      <c r="BH50" s="153"/>
      <c r="BI50" s="153"/>
      <c r="BJ50" s="153"/>
      <c r="BK50" s="153"/>
      <c r="BL50" s="153"/>
      <c r="BM50" s="153"/>
      <c r="BN50" s="203"/>
      <c r="BO50" s="1">
        <f>IF(AY50="",1,0)</f>
        <v>1</v>
      </c>
    </row>
    <row r="51" spans="1:68" ht="8.2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2"/>
      <c r="AI51" s="155"/>
      <c r="AJ51" s="156"/>
      <c r="AK51" s="156"/>
      <c r="AL51" s="156"/>
      <c r="AM51" s="156"/>
      <c r="AN51" s="156"/>
      <c r="AO51" s="156"/>
      <c r="AP51" s="156"/>
      <c r="AQ51" s="156"/>
      <c r="AR51" s="156"/>
      <c r="AS51" s="156"/>
      <c r="AT51" s="156"/>
      <c r="AU51" s="156"/>
      <c r="AV51" s="156"/>
      <c r="AW51" s="156"/>
      <c r="AX51" s="44"/>
      <c r="AY51" s="43"/>
      <c r="AZ51" s="156"/>
      <c r="BA51" s="156"/>
      <c r="BB51" s="156"/>
      <c r="BC51" s="156"/>
      <c r="BD51" s="156"/>
      <c r="BE51" s="156"/>
      <c r="BF51" s="156"/>
      <c r="BG51" s="156"/>
      <c r="BH51" s="156"/>
      <c r="BI51" s="156"/>
      <c r="BJ51" s="156"/>
      <c r="BK51" s="156"/>
      <c r="BL51" s="156"/>
      <c r="BM51" s="156"/>
      <c r="BN51" s="204"/>
      <c r="BP51" s="1">
        <f>SUM(BO52:BO61)</f>
        <v>10</v>
      </c>
    </row>
    <row r="52" spans="1:67" ht="8.25" customHeight="1">
      <c r="A52" s="64" t="s">
        <v>9</v>
      </c>
      <c r="B52" s="65"/>
      <c r="C52" s="65"/>
      <c r="D52" s="65"/>
      <c r="E52" s="65"/>
      <c r="F52" s="65"/>
      <c r="G52" s="65"/>
      <c r="H52" s="66"/>
      <c r="I52" s="82" t="s">
        <v>112</v>
      </c>
      <c r="J52" s="83"/>
      <c r="K52" s="83"/>
      <c r="L52" s="83"/>
      <c r="M52" s="83"/>
      <c r="N52" s="83"/>
      <c r="O52" s="83"/>
      <c r="P52" s="83"/>
      <c r="Q52" s="83"/>
      <c r="R52" s="83"/>
      <c r="S52" s="83"/>
      <c r="T52" s="83"/>
      <c r="U52" s="83"/>
      <c r="V52" s="83"/>
      <c r="W52" s="83"/>
      <c r="X52" s="83"/>
      <c r="Y52" s="83"/>
      <c r="Z52" s="83"/>
      <c r="AA52" s="83"/>
      <c r="AB52" s="83"/>
      <c r="AC52" s="83"/>
      <c r="AD52" s="83"/>
      <c r="AE52" s="83"/>
      <c r="AF52" s="84"/>
      <c r="AG52" s="5">
        <f>IF(A53="",1,0)</f>
        <v>1</v>
      </c>
      <c r="AH52" s="5">
        <f>SUM(AG52:AG58)</f>
        <v>7</v>
      </c>
      <c r="AI52" s="64" t="s">
        <v>64</v>
      </c>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150"/>
      <c r="BO52" s="1">
        <f>IF(AJ54="",1,0)</f>
        <v>1</v>
      </c>
    </row>
    <row r="53" spans="1:68" ht="8.25" customHeight="1">
      <c r="A53" s="67"/>
      <c r="B53" s="68"/>
      <c r="C53" s="68"/>
      <c r="D53" s="68"/>
      <c r="E53" s="68"/>
      <c r="F53" s="68"/>
      <c r="G53" s="68"/>
      <c r="H53" s="69"/>
      <c r="I53" s="143"/>
      <c r="J53" s="68"/>
      <c r="K53" s="68"/>
      <c r="L53" s="68"/>
      <c r="M53" s="68"/>
      <c r="N53" s="68"/>
      <c r="O53" s="68"/>
      <c r="P53" s="68"/>
      <c r="Q53" s="68"/>
      <c r="R53" s="68"/>
      <c r="S53" s="68"/>
      <c r="T53" s="68"/>
      <c r="U53" s="68"/>
      <c r="V53" s="68"/>
      <c r="W53" s="68"/>
      <c r="X53" s="68"/>
      <c r="Y53" s="68"/>
      <c r="Z53" s="68"/>
      <c r="AA53" s="68"/>
      <c r="AB53" s="68"/>
      <c r="AC53" s="68"/>
      <c r="AD53" s="68"/>
      <c r="AE53" s="68"/>
      <c r="AF53" s="165"/>
      <c r="AG53" s="5">
        <f>IF(A56="",1,0)</f>
        <v>1</v>
      </c>
      <c r="AH53" s="5">
        <v>0</v>
      </c>
      <c r="AI53" s="13"/>
      <c r="AJ53" s="3"/>
      <c r="AK53" s="3"/>
      <c r="AL53" s="3"/>
      <c r="AM53" s="3"/>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14"/>
      <c r="BO53" s="1">
        <f>IF(AJ57="",1,0)</f>
        <v>1</v>
      </c>
      <c r="BP53" s="1" t="s">
        <v>205</v>
      </c>
    </row>
    <row r="54" spans="1:68" ht="8.25" customHeight="1">
      <c r="A54" s="70"/>
      <c r="B54" s="71"/>
      <c r="C54" s="71"/>
      <c r="D54" s="71"/>
      <c r="E54" s="71"/>
      <c r="F54" s="71"/>
      <c r="G54" s="71"/>
      <c r="H54" s="72"/>
      <c r="I54" s="167"/>
      <c r="J54" s="71"/>
      <c r="K54" s="71"/>
      <c r="L54" s="71"/>
      <c r="M54" s="71"/>
      <c r="N54" s="71"/>
      <c r="O54" s="71"/>
      <c r="P54" s="71"/>
      <c r="Q54" s="71"/>
      <c r="R54" s="71"/>
      <c r="S54" s="71"/>
      <c r="T54" s="71"/>
      <c r="U54" s="71"/>
      <c r="V54" s="71"/>
      <c r="W54" s="71"/>
      <c r="X54" s="71"/>
      <c r="Y54" s="71"/>
      <c r="Z54" s="71"/>
      <c r="AA54" s="71"/>
      <c r="AB54" s="71"/>
      <c r="AC54" s="71"/>
      <c r="AD54" s="71"/>
      <c r="AE54" s="71"/>
      <c r="AF54" s="168"/>
      <c r="AG54" s="5">
        <f>IF(A59="",1,0)</f>
        <v>1</v>
      </c>
      <c r="AH54" s="5"/>
      <c r="AI54" s="13"/>
      <c r="AJ54" s="37"/>
      <c r="AK54" s="38"/>
      <c r="AL54" s="4"/>
      <c r="AM54" s="56" t="s">
        <v>87</v>
      </c>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14"/>
      <c r="BO54" s="1">
        <f>IF(AJ60="",1,0)</f>
        <v>1</v>
      </c>
      <c r="BP54" s="30">
        <v>0.25</v>
      </c>
    </row>
    <row r="55" spans="1:68" ht="8.25" customHeight="1">
      <c r="A55" s="64" t="s">
        <v>10</v>
      </c>
      <c r="B55" s="65"/>
      <c r="C55" s="65"/>
      <c r="D55" s="65"/>
      <c r="E55" s="65"/>
      <c r="F55" s="65"/>
      <c r="G55" s="65"/>
      <c r="H55" s="66"/>
      <c r="I55" s="82" t="s">
        <v>112</v>
      </c>
      <c r="J55" s="83"/>
      <c r="K55" s="83"/>
      <c r="L55" s="83"/>
      <c r="M55" s="83"/>
      <c r="N55" s="83"/>
      <c r="O55" s="83"/>
      <c r="P55" s="83"/>
      <c r="Q55" s="83"/>
      <c r="R55" s="83"/>
      <c r="S55" s="83"/>
      <c r="T55" s="83"/>
      <c r="U55" s="83"/>
      <c r="V55" s="83"/>
      <c r="W55" s="83"/>
      <c r="X55" s="83"/>
      <c r="Y55" s="83"/>
      <c r="Z55" s="83"/>
      <c r="AA55" s="83"/>
      <c r="AB55" s="83"/>
      <c r="AC55" s="83"/>
      <c r="AD55" s="83"/>
      <c r="AE55" s="83"/>
      <c r="AF55" s="84"/>
      <c r="AG55" s="5">
        <f>IF(A62="",1,0)</f>
        <v>1</v>
      </c>
      <c r="AH55" s="5"/>
      <c r="AI55" s="15"/>
      <c r="AJ55" s="39"/>
      <c r="AK55" s="40"/>
      <c r="AL55" s="4"/>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14"/>
      <c r="BO55" s="1">
        <f>IF(AJ63="",1,0)</f>
        <v>1</v>
      </c>
      <c r="BP55" s="30">
        <v>0.2708333333333333</v>
      </c>
    </row>
    <row r="56" spans="1:68" ht="8.25" customHeight="1">
      <c r="A56" s="67"/>
      <c r="B56" s="68"/>
      <c r="C56" s="68"/>
      <c r="D56" s="68"/>
      <c r="E56" s="68"/>
      <c r="F56" s="68"/>
      <c r="G56" s="68"/>
      <c r="H56" s="69"/>
      <c r="I56" s="143"/>
      <c r="J56" s="68"/>
      <c r="K56" s="68"/>
      <c r="L56" s="68"/>
      <c r="M56" s="68"/>
      <c r="N56" s="68"/>
      <c r="O56" s="68"/>
      <c r="P56" s="68"/>
      <c r="Q56" s="68"/>
      <c r="R56" s="68"/>
      <c r="S56" s="68"/>
      <c r="T56" s="68"/>
      <c r="U56" s="68"/>
      <c r="V56" s="68"/>
      <c r="W56" s="68"/>
      <c r="X56" s="68"/>
      <c r="Y56" s="68"/>
      <c r="Z56" s="68"/>
      <c r="AA56" s="68"/>
      <c r="AB56" s="68"/>
      <c r="AC56" s="68"/>
      <c r="AD56" s="68"/>
      <c r="AE56" s="68"/>
      <c r="AF56" s="165"/>
      <c r="AG56" s="5">
        <f>IF(A65="",1,0)</f>
        <v>1</v>
      </c>
      <c r="AH56" s="5"/>
      <c r="AI56" s="15"/>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14"/>
      <c r="BO56" s="1">
        <f>IF(AJ66="",1,0)</f>
        <v>1</v>
      </c>
      <c r="BP56" s="30">
        <v>0.291666666666667</v>
      </c>
    </row>
    <row r="57" spans="1:68" ht="8.25" customHeight="1">
      <c r="A57" s="70"/>
      <c r="B57" s="71"/>
      <c r="C57" s="71"/>
      <c r="D57" s="71"/>
      <c r="E57" s="71"/>
      <c r="F57" s="71"/>
      <c r="G57" s="71"/>
      <c r="H57" s="72"/>
      <c r="I57" s="167"/>
      <c r="J57" s="71"/>
      <c r="K57" s="71"/>
      <c r="L57" s="71"/>
      <c r="M57" s="71"/>
      <c r="N57" s="71"/>
      <c r="O57" s="71"/>
      <c r="P57" s="71"/>
      <c r="Q57" s="71"/>
      <c r="R57" s="71"/>
      <c r="S57" s="71"/>
      <c r="T57" s="71"/>
      <c r="U57" s="71"/>
      <c r="V57" s="71"/>
      <c r="W57" s="71"/>
      <c r="X57" s="71"/>
      <c r="Y57" s="71"/>
      <c r="Z57" s="71"/>
      <c r="AA57" s="71"/>
      <c r="AB57" s="71"/>
      <c r="AC57" s="71"/>
      <c r="AD57" s="71"/>
      <c r="AE57" s="71"/>
      <c r="AF57" s="168"/>
      <c r="AG57" s="5">
        <f>IF(A68="",1,0)</f>
        <v>1</v>
      </c>
      <c r="AH57" s="5"/>
      <c r="AI57" s="15"/>
      <c r="AJ57" s="37"/>
      <c r="AK57" s="38"/>
      <c r="AL57" s="4"/>
      <c r="AM57" s="56" t="s">
        <v>68</v>
      </c>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14"/>
      <c r="BO57" s="1">
        <f>IF(AJ69="",1,0)</f>
        <v>1</v>
      </c>
      <c r="BP57" s="30">
        <v>0.3125</v>
      </c>
    </row>
    <row r="58" spans="1:68" ht="8.25" customHeight="1">
      <c r="A58" s="64" t="s">
        <v>11</v>
      </c>
      <c r="B58" s="65"/>
      <c r="C58" s="65"/>
      <c r="D58" s="65"/>
      <c r="E58" s="65"/>
      <c r="F58" s="65"/>
      <c r="G58" s="65"/>
      <c r="H58" s="66"/>
      <c r="I58" s="82" t="s">
        <v>112</v>
      </c>
      <c r="J58" s="83"/>
      <c r="K58" s="83"/>
      <c r="L58" s="83"/>
      <c r="M58" s="83"/>
      <c r="N58" s="83"/>
      <c r="O58" s="83"/>
      <c r="P58" s="83"/>
      <c r="Q58" s="83"/>
      <c r="R58" s="83"/>
      <c r="S58" s="83"/>
      <c r="T58" s="83"/>
      <c r="U58" s="83"/>
      <c r="V58" s="83"/>
      <c r="W58" s="83"/>
      <c r="X58" s="83"/>
      <c r="Y58" s="83"/>
      <c r="Z58" s="83"/>
      <c r="AA58" s="83"/>
      <c r="AB58" s="83"/>
      <c r="AC58" s="83"/>
      <c r="AD58" s="83"/>
      <c r="AE58" s="83"/>
      <c r="AF58" s="84"/>
      <c r="AG58" s="5">
        <f>IF(A71="",1,0)</f>
        <v>1</v>
      </c>
      <c r="AH58" s="5"/>
      <c r="AI58" s="15"/>
      <c r="AJ58" s="39"/>
      <c r="AK58" s="40"/>
      <c r="AL58" s="4"/>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14"/>
      <c r="BO58" s="1">
        <f>IF(AJ72="",1,0)</f>
        <v>1</v>
      </c>
      <c r="BP58" s="30">
        <v>0.333333333333333</v>
      </c>
    </row>
    <row r="59" spans="1:68" ht="8.25" customHeight="1">
      <c r="A59" s="67"/>
      <c r="B59" s="68"/>
      <c r="C59" s="68"/>
      <c r="D59" s="68"/>
      <c r="E59" s="68"/>
      <c r="F59" s="68"/>
      <c r="G59" s="68"/>
      <c r="H59" s="69"/>
      <c r="I59" s="143"/>
      <c r="J59" s="68"/>
      <c r="K59" s="68"/>
      <c r="L59" s="68"/>
      <c r="M59" s="68"/>
      <c r="N59" s="68"/>
      <c r="O59" s="68"/>
      <c r="P59" s="68"/>
      <c r="Q59" s="68"/>
      <c r="R59" s="68"/>
      <c r="S59" s="68"/>
      <c r="T59" s="68"/>
      <c r="U59" s="68"/>
      <c r="V59" s="68"/>
      <c r="W59" s="68"/>
      <c r="X59" s="68"/>
      <c r="Y59" s="68"/>
      <c r="Z59" s="68"/>
      <c r="AA59" s="68"/>
      <c r="AB59" s="68"/>
      <c r="AC59" s="68"/>
      <c r="AD59" s="68"/>
      <c r="AE59" s="68"/>
      <c r="AF59" s="165"/>
      <c r="AG59" s="5"/>
      <c r="AH59" s="5"/>
      <c r="AI59" s="15"/>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14"/>
      <c r="BO59" s="1">
        <f>IF(AJ75="",1,0)</f>
        <v>1</v>
      </c>
      <c r="BP59" s="30">
        <v>0.354166666666667</v>
      </c>
    </row>
    <row r="60" spans="1:68" ht="8.25" customHeight="1">
      <c r="A60" s="70"/>
      <c r="B60" s="71"/>
      <c r="C60" s="71"/>
      <c r="D60" s="71"/>
      <c r="E60" s="71"/>
      <c r="F60" s="71"/>
      <c r="G60" s="71"/>
      <c r="H60" s="72"/>
      <c r="I60" s="167"/>
      <c r="J60" s="71"/>
      <c r="K60" s="71"/>
      <c r="L60" s="71"/>
      <c r="M60" s="71"/>
      <c r="N60" s="71"/>
      <c r="O60" s="71"/>
      <c r="P60" s="71"/>
      <c r="Q60" s="71"/>
      <c r="R60" s="71"/>
      <c r="S60" s="71"/>
      <c r="T60" s="71"/>
      <c r="U60" s="71"/>
      <c r="V60" s="71"/>
      <c r="W60" s="71"/>
      <c r="X60" s="71"/>
      <c r="Y60" s="71"/>
      <c r="Z60" s="71"/>
      <c r="AA60" s="71"/>
      <c r="AB60" s="71"/>
      <c r="AC60" s="71"/>
      <c r="AD60" s="71"/>
      <c r="AE60" s="71"/>
      <c r="AF60" s="168"/>
      <c r="AG60" s="5"/>
      <c r="AH60" s="5"/>
      <c r="AI60" s="15"/>
      <c r="AJ60" s="37"/>
      <c r="AK60" s="38"/>
      <c r="AL60" s="4"/>
      <c r="AM60" s="56" t="s">
        <v>65</v>
      </c>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14"/>
      <c r="BO60" s="1">
        <f>IF(AJ78="",1,0)</f>
        <v>1</v>
      </c>
      <c r="BP60" s="30">
        <v>0.375</v>
      </c>
    </row>
    <row r="61" spans="1:68" ht="8.25" customHeight="1">
      <c r="A61" s="64" t="s">
        <v>12</v>
      </c>
      <c r="B61" s="65"/>
      <c r="C61" s="65"/>
      <c r="D61" s="65"/>
      <c r="E61" s="65"/>
      <c r="F61" s="65"/>
      <c r="G61" s="65"/>
      <c r="H61" s="66"/>
      <c r="I61" s="82" t="s">
        <v>112</v>
      </c>
      <c r="J61" s="83"/>
      <c r="K61" s="83"/>
      <c r="L61" s="83"/>
      <c r="M61" s="83"/>
      <c r="N61" s="83"/>
      <c r="O61" s="83"/>
      <c r="P61" s="83"/>
      <c r="Q61" s="83"/>
      <c r="R61" s="83"/>
      <c r="S61" s="83"/>
      <c r="T61" s="83"/>
      <c r="U61" s="83"/>
      <c r="V61" s="83"/>
      <c r="W61" s="83"/>
      <c r="X61" s="83"/>
      <c r="Y61" s="83"/>
      <c r="Z61" s="83"/>
      <c r="AA61" s="83"/>
      <c r="AB61" s="83"/>
      <c r="AC61" s="83"/>
      <c r="AD61" s="83"/>
      <c r="AE61" s="83"/>
      <c r="AF61" s="84"/>
      <c r="AG61" s="5"/>
      <c r="AH61" s="5"/>
      <c r="AI61" s="15"/>
      <c r="AJ61" s="39"/>
      <c r="AK61" s="40"/>
      <c r="AL61" s="4"/>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14"/>
      <c r="BO61" s="1">
        <f>IF(AJ81="",1,0)</f>
        <v>1</v>
      </c>
      <c r="BP61" s="30">
        <v>0.395833333333333</v>
      </c>
    </row>
    <row r="62" spans="1:68" ht="8.25" customHeight="1">
      <c r="A62" s="67"/>
      <c r="B62" s="68"/>
      <c r="C62" s="68"/>
      <c r="D62" s="68"/>
      <c r="E62" s="68"/>
      <c r="F62" s="68"/>
      <c r="G62" s="68"/>
      <c r="H62" s="69"/>
      <c r="I62" s="143"/>
      <c r="J62" s="68"/>
      <c r="K62" s="68"/>
      <c r="L62" s="68"/>
      <c r="M62" s="68"/>
      <c r="N62" s="68"/>
      <c r="O62" s="68"/>
      <c r="P62" s="68"/>
      <c r="Q62" s="68"/>
      <c r="R62" s="68"/>
      <c r="S62" s="68"/>
      <c r="T62" s="68"/>
      <c r="U62" s="68"/>
      <c r="V62" s="68"/>
      <c r="W62" s="68"/>
      <c r="X62" s="68"/>
      <c r="Y62" s="68"/>
      <c r="Z62" s="68"/>
      <c r="AA62" s="68"/>
      <c r="AB62" s="68"/>
      <c r="AC62" s="68"/>
      <c r="AD62" s="68"/>
      <c r="AE62" s="68"/>
      <c r="AF62" s="165"/>
      <c r="AG62" s="5"/>
      <c r="AH62" s="5"/>
      <c r="AI62" s="15"/>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14"/>
      <c r="BP62" s="30">
        <v>0.416666666666667</v>
      </c>
    </row>
    <row r="63" spans="1:68" ht="8.25" customHeight="1">
      <c r="A63" s="70"/>
      <c r="B63" s="71"/>
      <c r="C63" s="71"/>
      <c r="D63" s="71"/>
      <c r="E63" s="71"/>
      <c r="F63" s="71"/>
      <c r="G63" s="71"/>
      <c r="H63" s="72"/>
      <c r="I63" s="167"/>
      <c r="J63" s="71"/>
      <c r="K63" s="71"/>
      <c r="L63" s="71"/>
      <c r="M63" s="71"/>
      <c r="N63" s="71"/>
      <c r="O63" s="71"/>
      <c r="P63" s="71"/>
      <c r="Q63" s="71"/>
      <c r="R63" s="71"/>
      <c r="S63" s="71"/>
      <c r="T63" s="71"/>
      <c r="U63" s="71"/>
      <c r="V63" s="71"/>
      <c r="W63" s="71"/>
      <c r="X63" s="71"/>
      <c r="Y63" s="71"/>
      <c r="Z63" s="71"/>
      <c r="AA63" s="71"/>
      <c r="AB63" s="71"/>
      <c r="AC63" s="71"/>
      <c r="AD63" s="71"/>
      <c r="AE63" s="71"/>
      <c r="AF63" s="168"/>
      <c r="AG63" s="5"/>
      <c r="AH63" s="5"/>
      <c r="AI63" s="15"/>
      <c r="AJ63" s="37"/>
      <c r="AK63" s="38"/>
      <c r="AL63" s="4"/>
      <c r="AM63" s="56" t="s">
        <v>130</v>
      </c>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14"/>
      <c r="BP63" s="30">
        <v>0.4375</v>
      </c>
    </row>
    <row r="64" spans="1:68" ht="8.25" customHeight="1">
      <c r="A64" s="64" t="s">
        <v>13</v>
      </c>
      <c r="B64" s="65"/>
      <c r="C64" s="65"/>
      <c r="D64" s="65"/>
      <c r="E64" s="65"/>
      <c r="F64" s="65"/>
      <c r="G64" s="65"/>
      <c r="H64" s="66"/>
      <c r="I64" s="82" t="s">
        <v>112</v>
      </c>
      <c r="J64" s="83"/>
      <c r="K64" s="83"/>
      <c r="L64" s="83"/>
      <c r="M64" s="83"/>
      <c r="N64" s="83"/>
      <c r="O64" s="83"/>
      <c r="P64" s="83"/>
      <c r="Q64" s="83"/>
      <c r="R64" s="83"/>
      <c r="S64" s="83"/>
      <c r="T64" s="83"/>
      <c r="U64" s="83"/>
      <c r="V64" s="83"/>
      <c r="W64" s="83"/>
      <c r="X64" s="83"/>
      <c r="Y64" s="83"/>
      <c r="Z64" s="83"/>
      <c r="AA64" s="83"/>
      <c r="AB64" s="83"/>
      <c r="AC64" s="83"/>
      <c r="AD64" s="83"/>
      <c r="AE64" s="83"/>
      <c r="AF64" s="84"/>
      <c r="AG64" s="5"/>
      <c r="AH64" s="5"/>
      <c r="AI64" s="15"/>
      <c r="AJ64" s="39"/>
      <c r="AK64" s="40"/>
      <c r="AL64" s="4"/>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14"/>
      <c r="BP64" s="30">
        <v>0.458333333333333</v>
      </c>
    </row>
    <row r="65" spans="1:68" ht="8.25" customHeight="1">
      <c r="A65" s="67"/>
      <c r="B65" s="68"/>
      <c r="C65" s="68"/>
      <c r="D65" s="68"/>
      <c r="E65" s="68"/>
      <c r="F65" s="68"/>
      <c r="G65" s="68"/>
      <c r="H65" s="69"/>
      <c r="I65" s="143"/>
      <c r="J65" s="68"/>
      <c r="K65" s="68"/>
      <c r="L65" s="68"/>
      <c r="M65" s="68"/>
      <c r="N65" s="68"/>
      <c r="O65" s="68"/>
      <c r="P65" s="68"/>
      <c r="Q65" s="68"/>
      <c r="R65" s="68"/>
      <c r="S65" s="68"/>
      <c r="T65" s="68"/>
      <c r="U65" s="68"/>
      <c r="V65" s="68"/>
      <c r="W65" s="68"/>
      <c r="X65" s="68"/>
      <c r="Y65" s="68"/>
      <c r="Z65" s="68"/>
      <c r="AA65" s="68"/>
      <c r="AB65" s="68"/>
      <c r="AC65" s="68"/>
      <c r="AD65" s="68"/>
      <c r="AE65" s="68"/>
      <c r="AF65" s="165"/>
      <c r="AG65" s="5"/>
      <c r="AH65" s="5"/>
      <c r="AI65" s="15"/>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14"/>
      <c r="BP65" s="30">
        <v>0.479166666666666</v>
      </c>
    </row>
    <row r="66" spans="1:68" ht="8.25" customHeight="1">
      <c r="A66" s="70"/>
      <c r="B66" s="71"/>
      <c r="C66" s="71"/>
      <c r="D66" s="71"/>
      <c r="E66" s="71"/>
      <c r="F66" s="71"/>
      <c r="G66" s="71"/>
      <c r="H66" s="72"/>
      <c r="I66" s="167"/>
      <c r="J66" s="71"/>
      <c r="K66" s="71"/>
      <c r="L66" s="71"/>
      <c r="M66" s="71"/>
      <c r="N66" s="71"/>
      <c r="O66" s="71"/>
      <c r="P66" s="71"/>
      <c r="Q66" s="71"/>
      <c r="R66" s="71"/>
      <c r="S66" s="71"/>
      <c r="T66" s="71"/>
      <c r="U66" s="71"/>
      <c r="V66" s="71"/>
      <c r="W66" s="71"/>
      <c r="X66" s="71"/>
      <c r="Y66" s="71"/>
      <c r="Z66" s="71"/>
      <c r="AA66" s="71"/>
      <c r="AB66" s="71"/>
      <c r="AC66" s="71"/>
      <c r="AD66" s="71"/>
      <c r="AE66" s="71"/>
      <c r="AF66" s="168"/>
      <c r="AG66" s="5"/>
      <c r="AH66" s="5"/>
      <c r="AI66" s="15"/>
      <c r="AJ66" s="37"/>
      <c r="AK66" s="38"/>
      <c r="AL66" s="4"/>
      <c r="AM66" s="56" t="s">
        <v>152</v>
      </c>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14"/>
      <c r="BP66" s="30">
        <v>0.5</v>
      </c>
    </row>
    <row r="67" spans="1:68" ht="8.25" customHeight="1">
      <c r="A67" s="64" t="s">
        <v>14</v>
      </c>
      <c r="B67" s="65"/>
      <c r="C67" s="65"/>
      <c r="D67" s="65"/>
      <c r="E67" s="65"/>
      <c r="F67" s="65"/>
      <c r="G67" s="65"/>
      <c r="H67" s="66"/>
      <c r="I67" s="82" t="s">
        <v>112</v>
      </c>
      <c r="J67" s="83"/>
      <c r="K67" s="83"/>
      <c r="L67" s="83"/>
      <c r="M67" s="83"/>
      <c r="N67" s="83"/>
      <c r="O67" s="83"/>
      <c r="P67" s="83"/>
      <c r="Q67" s="83"/>
      <c r="R67" s="83"/>
      <c r="S67" s="83"/>
      <c r="T67" s="83"/>
      <c r="U67" s="83"/>
      <c r="V67" s="83"/>
      <c r="W67" s="83"/>
      <c r="X67" s="83"/>
      <c r="Y67" s="83"/>
      <c r="Z67" s="83"/>
      <c r="AA67" s="83"/>
      <c r="AB67" s="83"/>
      <c r="AC67" s="83"/>
      <c r="AD67" s="83"/>
      <c r="AE67" s="83"/>
      <c r="AF67" s="84"/>
      <c r="AG67" s="5"/>
      <c r="AH67" s="5"/>
      <c r="AI67" s="15"/>
      <c r="AJ67" s="39"/>
      <c r="AK67" s="40"/>
      <c r="AL67" s="4"/>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14"/>
      <c r="BP67" s="30">
        <v>0.520833333333333</v>
      </c>
    </row>
    <row r="68" spans="1:68" ht="8.25" customHeight="1">
      <c r="A68" s="67"/>
      <c r="B68" s="68"/>
      <c r="C68" s="68"/>
      <c r="D68" s="68"/>
      <c r="E68" s="68"/>
      <c r="F68" s="68"/>
      <c r="G68" s="68"/>
      <c r="H68" s="69"/>
      <c r="I68" s="143"/>
      <c r="J68" s="68"/>
      <c r="K68" s="68"/>
      <c r="L68" s="68"/>
      <c r="M68" s="68"/>
      <c r="N68" s="68"/>
      <c r="O68" s="68"/>
      <c r="P68" s="68"/>
      <c r="Q68" s="68"/>
      <c r="R68" s="68"/>
      <c r="S68" s="68"/>
      <c r="T68" s="68"/>
      <c r="U68" s="68"/>
      <c r="V68" s="68"/>
      <c r="W68" s="68"/>
      <c r="X68" s="68"/>
      <c r="Y68" s="68"/>
      <c r="Z68" s="68"/>
      <c r="AA68" s="68"/>
      <c r="AB68" s="68"/>
      <c r="AC68" s="68"/>
      <c r="AD68" s="68"/>
      <c r="AE68" s="68"/>
      <c r="AF68" s="165"/>
      <c r="AG68" s="5"/>
      <c r="AH68" s="5"/>
      <c r="AI68" s="15"/>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14"/>
      <c r="BP68" s="30">
        <v>0.541666666666666</v>
      </c>
    </row>
    <row r="69" spans="1:68" ht="8.25" customHeight="1">
      <c r="A69" s="70"/>
      <c r="B69" s="71"/>
      <c r="C69" s="71"/>
      <c r="D69" s="71"/>
      <c r="E69" s="71"/>
      <c r="F69" s="71"/>
      <c r="G69" s="71"/>
      <c r="H69" s="72"/>
      <c r="I69" s="167"/>
      <c r="J69" s="71"/>
      <c r="K69" s="71"/>
      <c r="L69" s="71"/>
      <c r="M69" s="71"/>
      <c r="N69" s="71"/>
      <c r="O69" s="71"/>
      <c r="P69" s="71"/>
      <c r="Q69" s="71"/>
      <c r="R69" s="71"/>
      <c r="S69" s="71"/>
      <c r="T69" s="71"/>
      <c r="U69" s="71"/>
      <c r="V69" s="71"/>
      <c r="W69" s="71"/>
      <c r="X69" s="71"/>
      <c r="Y69" s="71"/>
      <c r="Z69" s="71"/>
      <c r="AA69" s="71"/>
      <c r="AB69" s="71"/>
      <c r="AC69" s="71"/>
      <c r="AD69" s="71"/>
      <c r="AE69" s="71"/>
      <c r="AF69" s="168"/>
      <c r="AG69" s="5"/>
      <c r="AH69" s="5"/>
      <c r="AI69" s="15"/>
      <c r="AJ69" s="37"/>
      <c r="AK69" s="38"/>
      <c r="AL69" s="4"/>
      <c r="AM69" s="56" t="s">
        <v>88</v>
      </c>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14"/>
      <c r="BP69" s="30">
        <v>0.5625</v>
      </c>
    </row>
    <row r="70" spans="1:68" ht="8.25" customHeight="1">
      <c r="A70" s="64" t="s">
        <v>15</v>
      </c>
      <c r="B70" s="65"/>
      <c r="C70" s="65"/>
      <c r="D70" s="65"/>
      <c r="E70" s="65"/>
      <c r="F70" s="65"/>
      <c r="G70" s="65"/>
      <c r="H70" s="66"/>
      <c r="I70" s="82" t="s">
        <v>112</v>
      </c>
      <c r="J70" s="83"/>
      <c r="K70" s="83"/>
      <c r="L70" s="83"/>
      <c r="M70" s="83"/>
      <c r="N70" s="83"/>
      <c r="O70" s="83"/>
      <c r="P70" s="83"/>
      <c r="Q70" s="83"/>
      <c r="R70" s="83"/>
      <c r="S70" s="83"/>
      <c r="T70" s="83"/>
      <c r="U70" s="83"/>
      <c r="V70" s="83"/>
      <c r="W70" s="83"/>
      <c r="X70" s="83"/>
      <c r="Y70" s="83"/>
      <c r="Z70" s="83"/>
      <c r="AA70" s="83"/>
      <c r="AB70" s="83"/>
      <c r="AC70" s="83"/>
      <c r="AD70" s="83"/>
      <c r="AE70" s="83"/>
      <c r="AF70" s="84"/>
      <c r="AG70" s="5"/>
      <c r="AH70" s="5"/>
      <c r="AI70" s="15"/>
      <c r="AJ70" s="39"/>
      <c r="AK70" s="40"/>
      <c r="AL70" s="4"/>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14"/>
      <c r="BP70" s="30">
        <v>0.583333333333333</v>
      </c>
    </row>
    <row r="71" spans="1:68" ht="8.25" customHeight="1">
      <c r="A71" s="67"/>
      <c r="B71" s="68"/>
      <c r="C71" s="68"/>
      <c r="D71" s="68"/>
      <c r="E71" s="68"/>
      <c r="F71" s="68"/>
      <c r="G71" s="68"/>
      <c r="H71" s="69"/>
      <c r="I71" s="143"/>
      <c r="J71" s="68"/>
      <c r="K71" s="68"/>
      <c r="L71" s="68"/>
      <c r="M71" s="68"/>
      <c r="N71" s="68"/>
      <c r="O71" s="68"/>
      <c r="P71" s="68"/>
      <c r="Q71" s="68"/>
      <c r="R71" s="68"/>
      <c r="S71" s="68"/>
      <c r="T71" s="68"/>
      <c r="U71" s="68"/>
      <c r="V71" s="68"/>
      <c r="W71" s="68"/>
      <c r="X71" s="68"/>
      <c r="Y71" s="68"/>
      <c r="Z71" s="68"/>
      <c r="AA71" s="68"/>
      <c r="AB71" s="68"/>
      <c r="AC71" s="68"/>
      <c r="AD71" s="68"/>
      <c r="AE71" s="68"/>
      <c r="AF71" s="165"/>
      <c r="AG71" s="5"/>
      <c r="AH71" s="5"/>
      <c r="AI71" s="15"/>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14"/>
      <c r="BP71" s="30">
        <v>0.604166666666666</v>
      </c>
    </row>
    <row r="72" spans="1:68" ht="8.25" customHeight="1">
      <c r="A72" s="85"/>
      <c r="B72" s="86"/>
      <c r="C72" s="86"/>
      <c r="D72" s="86"/>
      <c r="E72" s="86"/>
      <c r="F72" s="86"/>
      <c r="G72" s="86"/>
      <c r="H72" s="87"/>
      <c r="I72" s="144"/>
      <c r="J72" s="86"/>
      <c r="K72" s="86"/>
      <c r="L72" s="86"/>
      <c r="M72" s="86"/>
      <c r="N72" s="86"/>
      <c r="O72" s="86"/>
      <c r="P72" s="86"/>
      <c r="Q72" s="86"/>
      <c r="R72" s="86"/>
      <c r="S72" s="86"/>
      <c r="T72" s="86"/>
      <c r="U72" s="86"/>
      <c r="V72" s="86"/>
      <c r="W72" s="86"/>
      <c r="X72" s="86"/>
      <c r="Y72" s="86"/>
      <c r="Z72" s="86"/>
      <c r="AA72" s="86"/>
      <c r="AB72" s="86"/>
      <c r="AC72" s="86"/>
      <c r="AD72" s="86"/>
      <c r="AE72" s="86"/>
      <c r="AF72" s="166"/>
      <c r="AG72" s="5" t="s">
        <v>170</v>
      </c>
      <c r="AH72" s="5"/>
      <c r="AI72" s="15"/>
      <c r="AJ72" s="37"/>
      <c r="AK72" s="38"/>
      <c r="AL72" s="4"/>
      <c r="AM72" s="56" t="s">
        <v>83</v>
      </c>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14"/>
      <c r="BP72" s="30">
        <v>0.625</v>
      </c>
    </row>
    <row r="73" spans="1:68" ht="8.25" customHeight="1">
      <c r="A73" s="8"/>
      <c r="B73" s="8" t="s">
        <v>110</v>
      </c>
      <c r="C73" s="8" t="s">
        <v>106</v>
      </c>
      <c r="D73" s="8" t="s">
        <v>107</v>
      </c>
      <c r="E73" s="8" t="s">
        <v>108</v>
      </c>
      <c r="F73" s="8" t="s">
        <v>109</v>
      </c>
      <c r="G73" s="8" t="s">
        <v>111</v>
      </c>
      <c r="H73" s="5" t="s">
        <v>22</v>
      </c>
      <c r="I73" s="5" t="s">
        <v>113</v>
      </c>
      <c r="AG73" s="5"/>
      <c r="AH73" s="5"/>
      <c r="AI73" s="15"/>
      <c r="AJ73" s="39"/>
      <c r="AK73" s="40"/>
      <c r="AL73" s="4"/>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14"/>
      <c r="BP73" s="30">
        <v>0.645833333333333</v>
      </c>
    </row>
    <row r="74" spans="1:68" ht="8.25" customHeight="1">
      <c r="A74" s="57" t="s">
        <v>96</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9"/>
      <c r="AG74" s="5"/>
      <c r="AH74" s="5"/>
      <c r="AI74" s="15"/>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14"/>
      <c r="BP74" s="30">
        <v>0.666666666666666</v>
      </c>
    </row>
    <row r="75" spans="1:68" ht="8.25" customHeight="1">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2"/>
      <c r="AG75" s="5"/>
      <c r="AH75" s="5"/>
      <c r="AI75" s="15"/>
      <c r="AJ75" s="37"/>
      <c r="AK75" s="38"/>
      <c r="AL75" s="4"/>
      <c r="AM75" s="56" t="s">
        <v>66</v>
      </c>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14"/>
      <c r="BP75" s="30">
        <v>0.6875</v>
      </c>
    </row>
    <row r="76" spans="1:68" ht="8.25" customHeight="1">
      <c r="A76" s="64" t="s">
        <v>195</v>
      </c>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9"/>
      <c r="AG76" s="5">
        <f>IF(L77="",1,0)</f>
        <v>1</v>
      </c>
      <c r="AH76" s="5">
        <f>SUM(AG76:AG81)</f>
        <v>6</v>
      </c>
      <c r="AI76" s="15"/>
      <c r="AJ76" s="39"/>
      <c r="AK76" s="40"/>
      <c r="AL76" s="4"/>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14"/>
      <c r="BP76" s="30">
        <v>0.708333333333333</v>
      </c>
    </row>
    <row r="77" spans="1:68" ht="8.25" customHeight="1">
      <c r="A77" s="282" t="s">
        <v>171</v>
      </c>
      <c r="B77" s="283"/>
      <c r="C77" s="283"/>
      <c r="D77" s="283"/>
      <c r="E77" s="283"/>
      <c r="F77" s="283"/>
      <c r="G77" s="283"/>
      <c r="H77" s="283"/>
      <c r="I77" s="283"/>
      <c r="J77" s="283"/>
      <c r="K77" s="283"/>
      <c r="L77" s="284"/>
      <c r="M77" s="285"/>
      <c r="N77" s="285"/>
      <c r="O77" s="286"/>
      <c r="P77" s="4"/>
      <c r="Q77" s="283" t="s">
        <v>172</v>
      </c>
      <c r="R77" s="283"/>
      <c r="S77" s="283"/>
      <c r="T77" s="283"/>
      <c r="U77" s="283"/>
      <c r="V77" s="283"/>
      <c r="W77" s="283"/>
      <c r="X77" s="283"/>
      <c r="Y77" s="283"/>
      <c r="Z77" s="283"/>
      <c r="AA77" s="283"/>
      <c r="AB77" s="284"/>
      <c r="AC77" s="285"/>
      <c r="AD77" s="285"/>
      <c r="AE77" s="286"/>
      <c r="AF77" s="14"/>
      <c r="AG77" s="5">
        <f>IF(AB77="",1,0)</f>
        <v>1</v>
      </c>
      <c r="AH77" s="5"/>
      <c r="AI77" s="15"/>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14"/>
      <c r="BP77" s="30">
        <v>0.729166666666666</v>
      </c>
    </row>
    <row r="78" spans="1:68" ht="8.25" customHeight="1">
      <c r="A78" s="282"/>
      <c r="B78" s="283"/>
      <c r="C78" s="283"/>
      <c r="D78" s="283"/>
      <c r="E78" s="283"/>
      <c r="F78" s="283"/>
      <c r="G78" s="283"/>
      <c r="H78" s="283"/>
      <c r="I78" s="283"/>
      <c r="J78" s="283"/>
      <c r="K78" s="283"/>
      <c r="L78" s="287"/>
      <c r="M78" s="288"/>
      <c r="N78" s="288"/>
      <c r="O78" s="289"/>
      <c r="P78" s="4"/>
      <c r="Q78" s="283"/>
      <c r="R78" s="283"/>
      <c r="S78" s="283"/>
      <c r="T78" s="283"/>
      <c r="U78" s="283"/>
      <c r="V78" s="283"/>
      <c r="W78" s="283"/>
      <c r="X78" s="283"/>
      <c r="Y78" s="283"/>
      <c r="Z78" s="283"/>
      <c r="AA78" s="283"/>
      <c r="AB78" s="287"/>
      <c r="AC78" s="288"/>
      <c r="AD78" s="288"/>
      <c r="AE78" s="289"/>
      <c r="AF78" s="14"/>
      <c r="AG78" s="5">
        <f>IF(L81="",1,0)</f>
        <v>1</v>
      </c>
      <c r="AH78" s="5"/>
      <c r="AI78" s="15"/>
      <c r="AJ78" s="37"/>
      <c r="AK78" s="38"/>
      <c r="AL78" s="4"/>
      <c r="AM78" s="56" t="s">
        <v>67</v>
      </c>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14"/>
      <c r="BP78" s="30">
        <v>0.75</v>
      </c>
    </row>
    <row r="79" spans="1:68" ht="8.25" customHeight="1">
      <c r="A79" s="27"/>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9"/>
      <c r="AG79" s="5">
        <f>IF(AB81="",1,0)</f>
        <v>1</v>
      </c>
      <c r="AH79" s="5"/>
      <c r="AI79" s="15"/>
      <c r="AJ79" s="39"/>
      <c r="AK79" s="40"/>
      <c r="AL79" s="4"/>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14"/>
      <c r="BP79" s="30">
        <v>0.770833333333333</v>
      </c>
    </row>
    <row r="80" spans="1:68" ht="8.25" customHeight="1">
      <c r="A80" s="64" t="s">
        <v>173</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150"/>
      <c r="AG80" s="5">
        <f>IF(L85="",1,0)</f>
        <v>1</v>
      </c>
      <c r="AH80" s="5"/>
      <c r="AI80" s="15"/>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14"/>
      <c r="BP80" s="30">
        <v>0.791666666666666</v>
      </c>
    </row>
    <row r="81" spans="1:68" ht="8.25" customHeight="1">
      <c r="A81" s="282" t="s">
        <v>171</v>
      </c>
      <c r="B81" s="283"/>
      <c r="C81" s="283"/>
      <c r="D81" s="283"/>
      <c r="E81" s="283"/>
      <c r="F81" s="283"/>
      <c r="G81" s="283"/>
      <c r="H81" s="283"/>
      <c r="I81" s="283"/>
      <c r="J81" s="283"/>
      <c r="K81" s="283"/>
      <c r="L81" s="284"/>
      <c r="M81" s="285"/>
      <c r="N81" s="285"/>
      <c r="O81" s="286"/>
      <c r="P81" s="4"/>
      <c r="Q81" s="283" t="s">
        <v>172</v>
      </c>
      <c r="R81" s="283"/>
      <c r="S81" s="283"/>
      <c r="T81" s="283"/>
      <c r="U81" s="283"/>
      <c r="V81" s="283"/>
      <c r="W81" s="283"/>
      <c r="X81" s="283"/>
      <c r="Y81" s="283"/>
      <c r="Z81" s="283"/>
      <c r="AA81" s="283"/>
      <c r="AB81" s="284"/>
      <c r="AC81" s="285"/>
      <c r="AD81" s="285"/>
      <c r="AE81" s="286"/>
      <c r="AF81" s="14"/>
      <c r="AG81" s="5">
        <f>IF(AB85="",1,0)</f>
        <v>1</v>
      </c>
      <c r="AH81" s="5"/>
      <c r="AI81" s="15"/>
      <c r="AJ81" s="37"/>
      <c r="AK81" s="38"/>
      <c r="AL81" s="4"/>
      <c r="AM81" s="109" t="s">
        <v>25</v>
      </c>
      <c r="AN81" s="109"/>
      <c r="AO81" s="109"/>
      <c r="AP81" s="109"/>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14"/>
      <c r="BP81" s="30">
        <v>0.8125</v>
      </c>
    </row>
    <row r="82" spans="1:68" ht="8.25" customHeight="1">
      <c r="A82" s="282"/>
      <c r="B82" s="283"/>
      <c r="C82" s="283"/>
      <c r="D82" s="283"/>
      <c r="E82" s="283"/>
      <c r="F82" s="283"/>
      <c r="G82" s="283"/>
      <c r="H82" s="283"/>
      <c r="I82" s="283"/>
      <c r="J82" s="283"/>
      <c r="K82" s="283"/>
      <c r="L82" s="287"/>
      <c r="M82" s="288"/>
      <c r="N82" s="288"/>
      <c r="O82" s="289"/>
      <c r="P82" s="4"/>
      <c r="Q82" s="283"/>
      <c r="R82" s="283"/>
      <c r="S82" s="283"/>
      <c r="T82" s="283"/>
      <c r="U82" s="283"/>
      <c r="V82" s="283"/>
      <c r="W82" s="283"/>
      <c r="X82" s="283"/>
      <c r="Y82" s="283"/>
      <c r="Z82" s="283"/>
      <c r="AA82" s="283"/>
      <c r="AB82" s="287"/>
      <c r="AC82" s="288"/>
      <c r="AD82" s="288"/>
      <c r="AE82" s="289"/>
      <c r="AF82" s="14"/>
      <c r="AG82" s="5"/>
      <c r="AH82" s="5"/>
      <c r="AI82" s="15"/>
      <c r="AJ82" s="39"/>
      <c r="AK82" s="40"/>
      <c r="AL82" s="4"/>
      <c r="AM82" s="109"/>
      <c r="AN82" s="109"/>
      <c r="AO82" s="109"/>
      <c r="AP82" s="109"/>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14"/>
      <c r="BP82" s="30">
        <v>0.833333333333333</v>
      </c>
    </row>
    <row r="83" spans="1:68" ht="8.25" customHeight="1">
      <c r="A83" s="27"/>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9"/>
      <c r="AG83" s="5"/>
      <c r="AH83" s="5"/>
      <c r="AI83" s="15"/>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14"/>
      <c r="BP83" s="30">
        <v>0.854166666666666</v>
      </c>
    </row>
    <row r="84" spans="1:68" ht="8.25" customHeight="1">
      <c r="A84" s="64" t="s">
        <v>174</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150"/>
      <c r="AG84" s="5"/>
      <c r="AH84" s="5"/>
      <c r="AI84" s="137" t="s">
        <v>82</v>
      </c>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9"/>
      <c r="BP84" s="30">
        <v>0.874999999999999</v>
      </c>
    </row>
    <row r="85" spans="1:68" ht="8.25" customHeight="1">
      <c r="A85" s="282" t="s">
        <v>175</v>
      </c>
      <c r="B85" s="283"/>
      <c r="C85" s="283"/>
      <c r="D85" s="283"/>
      <c r="E85" s="283"/>
      <c r="F85" s="283"/>
      <c r="G85" s="283"/>
      <c r="H85" s="283"/>
      <c r="I85" s="283"/>
      <c r="J85" s="283"/>
      <c r="K85" s="283"/>
      <c r="L85" s="284"/>
      <c r="M85" s="285"/>
      <c r="N85" s="285"/>
      <c r="O85" s="286"/>
      <c r="P85" s="4"/>
      <c r="Q85" s="283" t="s">
        <v>176</v>
      </c>
      <c r="R85" s="283"/>
      <c r="S85" s="283"/>
      <c r="T85" s="283"/>
      <c r="U85" s="283"/>
      <c r="V85" s="283"/>
      <c r="W85" s="283"/>
      <c r="X85" s="283"/>
      <c r="Y85" s="283"/>
      <c r="Z85" s="283"/>
      <c r="AA85" s="283"/>
      <c r="AB85" s="284"/>
      <c r="AC85" s="285"/>
      <c r="AD85" s="285"/>
      <c r="AE85" s="286"/>
      <c r="AF85" s="14"/>
      <c r="AG85" s="5"/>
      <c r="AH85" s="5"/>
      <c r="AI85" s="137"/>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9"/>
      <c r="BP85" s="30">
        <v>0.895833333333333</v>
      </c>
    </row>
    <row r="86" spans="1:68" ht="8.25" customHeight="1">
      <c r="A86" s="282"/>
      <c r="B86" s="283"/>
      <c r="C86" s="283"/>
      <c r="D86" s="283"/>
      <c r="E86" s="283"/>
      <c r="F86" s="283"/>
      <c r="G86" s="283"/>
      <c r="H86" s="283"/>
      <c r="I86" s="283"/>
      <c r="J86" s="283"/>
      <c r="K86" s="283"/>
      <c r="L86" s="287"/>
      <c r="M86" s="288"/>
      <c r="N86" s="288"/>
      <c r="O86" s="289"/>
      <c r="P86" s="4"/>
      <c r="Q86" s="283"/>
      <c r="R86" s="283"/>
      <c r="S86" s="283"/>
      <c r="T86" s="283"/>
      <c r="U86" s="283"/>
      <c r="V86" s="283"/>
      <c r="W86" s="283"/>
      <c r="X86" s="283"/>
      <c r="Y86" s="283"/>
      <c r="Z86" s="283"/>
      <c r="AA86" s="283"/>
      <c r="AB86" s="287"/>
      <c r="AC86" s="288"/>
      <c r="AD86" s="288"/>
      <c r="AE86" s="289"/>
      <c r="AF86" s="14"/>
      <c r="AG86" s="5"/>
      <c r="AH86" s="5"/>
      <c r="AI86" s="140"/>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2"/>
      <c r="BP86" s="30">
        <v>0.916666666666666</v>
      </c>
    </row>
    <row r="87" spans="1:68" ht="8.25" customHeight="1">
      <c r="A87" s="16"/>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8"/>
      <c r="BP87" s="30">
        <v>0.937499999999999</v>
      </c>
    </row>
    <row r="88" ht="8.25" customHeight="1">
      <c r="BP88" s="30">
        <v>0.958333333333333</v>
      </c>
    </row>
    <row r="89" spans="1:68" ht="8.25" customHeight="1">
      <c r="A89" s="207" t="s">
        <v>162</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36" t="s">
        <v>202</v>
      </c>
      <c r="BI89" s="36"/>
      <c r="BJ89" s="36"/>
      <c r="BK89" s="36"/>
      <c r="BL89" s="36"/>
      <c r="BM89" s="36"/>
      <c r="BN89" s="36"/>
      <c r="BP89" s="30">
        <v>0.979166666666666</v>
      </c>
    </row>
    <row r="90" spans="1:68" ht="8.25" customHeight="1">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36"/>
      <c r="BI90" s="36"/>
      <c r="BJ90" s="36"/>
      <c r="BK90" s="36"/>
      <c r="BL90" s="36"/>
      <c r="BM90" s="36"/>
      <c r="BN90" s="36"/>
      <c r="BP90" s="30">
        <v>0.999999999999999</v>
      </c>
    </row>
    <row r="91" spans="1:68" ht="8.25" customHeight="1">
      <c r="A91" s="35" t="s">
        <v>161</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P91" s="30">
        <v>0.020833333333333332</v>
      </c>
    </row>
    <row r="92" spans="1:68" ht="8.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P92" s="30">
        <v>0.0416666666666691</v>
      </c>
    </row>
    <row r="93" spans="1:68" ht="8.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P93" s="30">
        <v>0.0624999999999991</v>
      </c>
    </row>
    <row r="94" spans="1:68" ht="8.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P94" s="30">
        <v>0.0833333333333393</v>
      </c>
    </row>
    <row r="95" spans="1:68" ht="8.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P95" s="30">
        <v>0.104166666666669</v>
      </c>
    </row>
    <row r="96" spans="1:68" ht="8.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P96" s="30">
        <v>0.125000000000009</v>
      </c>
    </row>
    <row r="97" ht="8.25" customHeight="1">
      <c r="BP97" s="30">
        <v>0.145833333333339</v>
      </c>
    </row>
    <row r="98" spans="1:68" ht="8.25" customHeight="1">
      <c r="A98" s="57" t="s">
        <v>98</v>
      </c>
      <c r="B98" s="58"/>
      <c r="C98" s="58"/>
      <c r="D98" s="58"/>
      <c r="E98" s="58"/>
      <c r="F98" s="58"/>
      <c r="G98" s="58"/>
      <c r="H98" s="58"/>
      <c r="I98" s="58"/>
      <c r="J98" s="58"/>
      <c r="K98" s="58"/>
      <c r="L98" s="58"/>
      <c r="M98" s="58"/>
      <c r="N98" s="58"/>
      <c r="O98" s="58"/>
      <c r="P98" s="58"/>
      <c r="Q98" s="58"/>
      <c r="R98" s="58"/>
      <c r="S98" s="58"/>
      <c r="T98" s="58"/>
      <c r="U98" s="59"/>
      <c r="W98" s="57" t="s">
        <v>99</v>
      </c>
      <c r="X98" s="58"/>
      <c r="Y98" s="58"/>
      <c r="Z98" s="58"/>
      <c r="AA98" s="58"/>
      <c r="AB98" s="58"/>
      <c r="AC98" s="58"/>
      <c r="AD98" s="58"/>
      <c r="AE98" s="58"/>
      <c r="AF98" s="58"/>
      <c r="AG98" s="58"/>
      <c r="AH98" s="58"/>
      <c r="AI98" s="58"/>
      <c r="AJ98" s="58"/>
      <c r="AK98" s="58"/>
      <c r="AL98" s="58"/>
      <c r="AM98" s="58"/>
      <c r="AN98" s="58"/>
      <c r="AO98" s="58"/>
      <c r="AP98" s="58"/>
      <c r="AQ98" s="59"/>
      <c r="AS98" s="57" t="s">
        <v>100</v>
      </c>
      <c r="AT98" s="58"/>
      <c r="AU98" s="58"/>
      <c r="AV98" s="58"/>
      <c r="AW98" s="58"/>
      <c r="AX98" s="58"/>
      <c r="AY98" s="58"/>
      <c r="AZ98" s="58"/>
      <c r="BA98" s="58"/>
      <c r="BB98" s="58"/>
      <c r="BC98" s="58"/>
      <c r="BD98" s="58"/>
      <c r="BE98" s="58"/>
      <c r="BF98" s="58"/>
      <c r="BG98" s="58"/>
      <c r="BH98" s="58"/>
      <c r="BI98" s="58"/>
      <c r="BJ98" s="58"/>
      <c r="BK98" s="58"/>
      <c r="BL98" s="58"/>
      <c r="BM98" s="58"/>
      <c r="BN98" s="59"/>
      <c r="BP98" s="30">
        <v>0.166666666666669</v>
      </c>
    </row>
    <row r="99" spans="1:68" ht="8.25" customHeight="1">
      <c r="A99" s="60"/>
      <c r="B99" s="61"/>
      <c r="C99" s="61"/>
      <c r="D99" s="61"/>
      <c r="E99" s="61"/>
      <c r="F99" s="61"/>
      <c r="G99" s="61"/>
      <c r="H99" s="61"/>
      <c r="I99" s="61"/>
      <c r="J99" s="61"/>
      <c r="K99" s="61"/>
      <c r="L99" s="61"/>
      <c r="M99" s="61"/>
      <c r="N99" s="61"/>
      <c r="O99" s="61"/>
      <c r="P99" s="61"/>
      <c r="Q99" s="61"/>
      <c r="R99" s="61"/>
      <c r="S99" s="61"/>
      <c r="T99" s="61"/>
      <c r="U99" s="62"/>
      <c r="W99" s="60"/>
      <c r="X99" s="61"/>
      <c r="Y99" s="61"/>
      <c r="Z99" s="61"/>
      <c r="AA99" s="61"/>
      <c r="AB99" s="61"/>
      <c r="AC99" s="61"/>
      <c r="AD99" s="61"/>
      <c r="AE99" s="61"/>
      <c r="AF99" s="61"/>
      <c r="AG99" s="61"/>
      <c r="AH99" s="61"/>
      <c r="AI99" s="61"/>
      <c r="AJ99" s="61"/>
      <c r="AK99" s="61"/>
      <c r="AL99" s="61"/>
      <c r="AM99" s="61"/>
      <c r="AN99" s="61"/>
      <c r="AO99" s="61"/>
      <c r="AP99" s="61"/>
      <c r="AQ99" s="62"/>
      <c r="AS99" s="60"/>
      <c r="AT99" s="61"/>
      <c r="AU99" s="61"/>
      <c r="AV99" s="61"/>
      <c r="AW99" s="61"/>
      <c r="AX99" s="61"/>
      <c r="AY99" s="61"/>
      <c r="AZ99" s="61"/>
      <c r="BA99" s="61"/>
      <c r="BB99" s="61"/>
      <c r="BC99" s="61"/>
      <c r="BD99" s="61"/>
      <c r="BE99" s="61"/>
      <c r="BF99" s="61"/>
      <c r="BG99" s="61"/>
      <c r="BH99" s="61"/>
      <c r="BI99" s="61"/>
      <c r="BJ99" s="61"/>
      <c r="BK99" s="61"/>
      <c r="BL99" s="61"/>
      <c r="BM99" s="61"/>
      <c r="BN99" s="62"/>
      <c r="BP99" s="30">
        <v>0.18750000000001</v>
      </c>
    </row>
    <row r="100" spans="1:68" ht="8.25" customHeight="1">
      <c r="A100" s="13"/>
      <c r="B100" s="3"/>
      <c r="C100" s="3"/>
      <c r="D100" s="3"/>
      <c r="E100" s="3"/>
      <c r="F100" s="4"/>
      <c r="G100" s="4"/>
      <c r="H100" s="4"/>
      <c r="I100" s="4"/>
      <c r="J100" s="4"/>
      <c r="K100" s="4"/>
      <c r="L100" s="4"/>
      <c r="M100" s="4"/>
      <c r="N100" s="4"/>
      <c r="O100" s="4"/>
      <c r="P100" s="4"/>
      <c r="Q100" s="4"/>
      <c r="R100" s="4"/>
      <c r="S100" s="4"/>
      <c r="T100" s="4"/>
      <c r="U100" s="14"/>
      <c r="V100" s="5">
        <f>IF(B101="",1,0)</f>
        <v>1</v>
      </c>
      <c r="W100" s="13"/>
      <c r="X100" s="3"/>
      <c r="Y100" s="3"/>
      <c r="Z100" s="3"/>
      <c r="AA100" s="3"/>
      <c r="AB100" s="4"/>
      <c r="AC100" s="4"/>
      <c r="AD100" s="4"/>
      <c r="AE100" s="4"/>
      <c r="AF100" s="4"/>
      <c r="AG100" s="4"/>
      <c r="AH100" s="4"/>
      <c r="AI100" s="4"/>
      <c r="AJ100" s="4"/>
      <c r="AK100" s="4"/>
      <c r="AL100" s="4"/>
      <c r="AM100" s="4"/>
      <c r="AN100" s="4"/>
      <c r="AO100" s="4"/>
      <c r="AP100" s="4"/>
      <c r="AQ100" s="14"/>
      <c r="AR100" s="5">
        <f>IF(X101="",1,0)</f>
        <v>1</v>
      </c>
      <c r="AS100" s="13"/>
      <c r="AT100" s="3"/>
      <c r="AU100" s="3"/>
      <c r="AV100" s="3"/>
      <c r="AW100" s="3"/>
      <c r="AX100" s="4"/>
      <c r="AY100" s="4"/>
      <c r="AZ100" s="4"/>
      <c r="BA100" s="4"/>
      <c r="BB100" s="4"/>
      <c r="BC100" s="4"/>
      <c r="BD100" s="4"/>
      <c r="BE100" s="4"/>
      <c r="BF100" s="4"/>
      <c r="BG100" s="4"/>
      <c r="BH100" s="4"/>
      <c r="BI100" s="4"/>
      <c r="BJ100" s="4"/>
      <c r="BK100" s="4"/>
      <c r="BL100" s="4"/>
      <c r="BM100" s="4"/>
      <c r="BN100" s="14"/>
      <c r="BP100" s="30">
        <v>0.208333333333337</v>
      </c>
    </row>
    <row r="101" spans="1:68" ht="8.25" customHeight="1">
      <c r="A101" s="13"/>
      <c r="B101" s="37"/>
      <c r="C101" s="38"/>
      <c r="D101" s="4"/>
      <c r="E101" s="56" t="s">
        <v>122</v>
      </c>
      <c r="F101" s="56"/>
      <c r="G101" s="56"/>
      <c r="H101" s="56"/>
      <c r="I101" s="56"/>
      <c r="J101" s="56"/>
      <c r="K101" s="56"/>
      <c r="L101" s="56"/>
      <c r="M101" s="56"/>
      <c r="N101" s="56"/>
      <c r="O101" s="56"/>
      <c r="P101" s="56"/>
      <c r="Q101" s="56"/>
      <c r="R101" s="56"/>
      <c r="S101" s="56"/>
      <c r="T101" s="56"/>
      <c r="U101" s="14"/>
      <c r="V101" s="5">
        <f>IF(B104="",1,0)</f>
        <v>1</v>
      </c>
      <c r="W101" s="13"/>
      <c r="X101" s="37"/>
      <c r="Y101" s="38"/>
      <c r="Z101" s="4"/>
      <c r="AA101" s="56" t="s">
        <v>16</v>
      </c>
      <c r="AB101" s="56"/>
      <c r="AC101" s="56"/>
      <c r="AD101" s="56"/>
      <c r="AE101" s="56"/>
      <c r="AF101" s="56"/>
      <c r="AG101" s="56"/>
      <c r="AH101" s="56"/>
      <c r="AI101" s="56"/>
      <c r="AJ101" s="56"/>
      <c r="AK101" s="56"/>
      <c r="AL101" s="56"/>
      <c r="AM101" s="56"/>
      <c r="AN101" s="56"/>
      <c r="AO101" s="56"/>
      <c r="AP101" s="56"/>
      <c r="AQ101" s="14"/>
      <c r="AR101" s="5">
        <f>IF(X104="",1,0)</f>
        <v>1</v>
      </c>
      <c r="AS101" s="13"/>
      <c r="AT101" s="37"/>
      <c r="AU101" s="38"/>
      <c r="AV101" s="4"/>
      <c r="AW101" s="56" t="s">
        <v>128</v>
      </c>
      <c r="AX101" s="56"/>
      <c r="AY101" s="56"/>
      <c r="AZ101" s="56"/>
      <c r="BA101" s="56"/>
      <c r="BB101" s="56"/>
      <c r="BC101" s="56"/>
      <c r="BD101" s="56"/>
      <c r="BE101" s="56"/>
      <c r="BF101" s="56"/>
      <c r="BG101" s="56"/>
      <c r="BH101" s="56"/>
      <c r="BI101" s="56"/>
      <c r="BJ101" s="56"/>
      <c r="BK101" s="56"/>
      <c r="BL101" s="56"/>
      <c r="BM101" s="56"/>
      <c r="BN101" s="14"/>
      <c r="BP101" s="30">
        <v>0.229166666666698</v>
      </c>
    </row>
    <row r="102" spans="1:66" ht="8.25" customHeight="1">
      <c r="A102" s="15"/>
      <c r="B102" s="39"/>
      <c r="C102" s="40"/>
      <c r="D102" s="4"/>
      <c r="E102" s="56"/>
      <c r="F102" s="56"/>
      <c r="G102" s="56"/>
      <c r="H102" s="56"/>
      <c r="I102" s="56"/>
      <c r="J102" s="56"/>
      <c r="K102" s="56"/>
      <c r="L102" s="56"/>
      <c r="M102" s="56"/>
      <c r="N102" s="56"/>
      <c r="O102" s="56"/>
      <c r="P102" s="56"/>
      <c r="Q102" s="56"/>
      <c r="R102" s="56"/>
      <c r="S102" s="56"/>
      <c r="T102" s="56"/>
      <c r="U102" s="14"/>
      <c r="V102" s="5">
        <f>IF(B107="",1,0)</f>
        <v>1</v>
      </c>
      <c r="W102" s="15"/>
      <c r="X102" s="39"/>
      <c r="Y102" s="40"/>
      <c r="Z102" s="4"/>
      <c r="AA102" s="56"/>
      <c r="AB102" s="56"/>
      <c r="AC102" s="56"/>
      <c r="AD102" s="56"/>
      <c r="AE102" s="56"/>
      <c r="AF102" s="56"/>
      <c r="AG102" s="56"/>
      <c r="AH102" s="56"/>
      <c r="AI102" s="56"/>
      <c r="AJ102" s="56"/>
      <c r="AK102" s="56"/>
      <c r="AL102" s="56"/>
      <c r="AM102" s="56"/>
      <c r="AN102" s="56"/>
      <c r="AO102" s="56"/>
      <c r="AP102" s="56"/>
      <c r="AQ102" s="14"/>
      <c r="AR102" s="5">
        <f>IF(X107="",1,0)</f>
        <v>1</v>
      </c>
      <c r="AS102" s="15"/>
      <c r="AT102" s="39"/>
      <c r="AU102" s="40"/>
      <c r="AV102" s="4"/>
      <c r="AW102" s="56"/>
      <c r="AX102" s="56"/>
      <c r="AY102" s="56"/>
      <c r="AZ102" s="56"/>
      <c r="BA102" s="56"/>
      <c r="BB102" s="56"/>
      <c r="BC102" s="56"/>
      <c r="BD102" s="56"/>
      <c r="BE102" s="56"/>
      <c r="BF102" s="56"/>
      <c r="BG102" s="56"/>
      <c r="BH102" s="56"/>
      <c r="BI102" s="56"/>
      <c r="BJ102" s="56"/>
      <c r="BK102" s="56"/>
      <c r="BL102" s="56"/>
      <c r="BM102" s="56"/>
      <c r="BN102" s="14"/>
    </row>
    <row r="103" spans="1:66" ht="8.25" customHeight="1">
      <c r="A103" s="15"/>
      <c r="B103" s="4"/>
      <c r="C103" s="4"/>
      <c r="D103" s="4"/>
      <c r="E103" s="4"/>
      <c r="F103" s="4"/>
      <c r="G103" s="4"/>
      <c r="H103" s="4"/>
      <c r="I103" s="4"/>
      <c r="J103" s="4"/>
      <c r="K103" s="4"/>
      <c r="L103" s="4"/>
      <c r="M103" s="4"/>
      <c r="N103" s="4"/>
      <c r="O103" s="4"/>
      <c r="P103" s="4"/>
      <c r="Q103" s="4"/>
      <c r="R103" s="4"/>
      <c r="S103" s="4"/>
      <c r="T103" s="4"/>
      <c r="U103" s="14"/>
      <c r="V103" s="5">
        <f>IF(B110="",1,0)</f>
        <v>1</v>
      </c>
      <c r="W103" s="15"/>
      <c r="X103" s="4"/>
      <c r="Y103" s="4"/>
      <c r="Z103" s="4"/>
      <c r="AA103" s="4"/>
      <c r="AB103" s="4"/>
      <c r="AC103" s="4"/>
      <c r="AD103" s="4"/>
      <c r="AE103" s="4"/>
      <c r="AF103" s="4"/>
      <c r="AG103" s="4"/>
      <c r="AH103" s="4"/>
      <c r="AI103" s="4"/>
      <c r="AJ103" s="4"/>
      <c r="AK103" s="4"/>
      <c r="AL103" s="4"/>
      <c r="AM103" s="4"/>
      <c r="AN103" s="4"/>
      <c r="AO103" s="4"/>
      <c r="AP103" s="4"/>
      <c r="AQ103" s="14"/>
      <c r="AR103" s="5">
        <f>IF(X110="",1,0)</f>
        <v>1</v>
      </c>
      <c r="AS103" s="15"/>
      <c r="AT103" s="4"/>
      <c r="AU103" s="4"/>
      <c r="AV103" s="4"/>
      <c r="AW103" s="4"/>
      <c r="AX103" s="4"/>
      <c r="AY103" s="4"/>
      <c r="AZ103" s="4"/>
      <c r="BA103" s="4"/>
      <c r="BB103" s="4"/>
      <c r="BC103" s="4"/>
      <c r="BD103" s="4"/>
      <c r="BE103" s="4"/>
      <c r="BF103" s="4"/>
      <c r="BG103" s="4"/>
      <c r="BH103" s="4"/>
      <c r="BI103" s="4"/>
      <c r="BJ103" s="4"/>
      <c r="BK103" s="4"/>
      <c r="BL103" s="4"/>
      <c r="BM103" s="4"/>
      <c r="BN103" s="14"/>
    </row>
    <row r="104" spans="1:66" ht="8.25" customHeight="1">
      <c r="A104" s="15"/>
      <c r="B104" s="37"/>
      <c r="C104" s="38"/>
      <c r="D104" s="4"/>
      <c r="E104" s="56" t="s">
        <v>23</v>
      </c>
      <c r="F104" s="56"/>
      <c r="G104" s="56"/>
      <c r="H104" s="56"/>
      <c r="I104" s="56"/>
      <c r="J104" s="56"/>
      <c r="K104" s="56"/>
      <c r="L104" s="56"/>
      <c r="M104" s="56"/>
      <c r="N104" s="56"/>
      <c r="O104" s="56"/>
      <c r="P104" s="56"/>
      <c r="Q104" s="56"/>
      <c r="R104" s="56"/>
      <c r="S104" s="56"/>
      <c r="T104" s="56"/>
      <c r="U104" s="14"/>
      <c r="V104" s="5">
        <f>IF(B113="",1,0)</f>
        <v>1</v>
      </c>
      <c r="W104" s="15"/>
      <c r="X104" s="37"/>
      <c r="Y104" s="38"/>
      <c r="Z104" s="4"/>
      <c r="AA104" s="56" t="s">
        <v>225</v>
      </c>
      <c r="AB104" s="56"/>
      <c r="AC104" s="56"/>
      <c r="AD104" s="56"/>
      <c r="AE104" s="56"/>
      <c r="AF104" s="56"/>
      <c r="AG104" s="56"/>
      <c r="AH104" s="56"/>
      <c r="AI104" s="56"/>
      <c r="AJ104" s="56"/>
      <c r="AK104" s="56"/>
      <c r="AL104" s="56"/>
      <c r="AM104" s="56"/>
      <c r="AN104" s="56"/>
      <c r="AO104" s="56"/>
      <c r="AP104" s="56"/>
      <c r="AQ104" s="14"/>
      <c r="AR104" s="5">
        <f>IF(X113="",1,0)</f>
        <v>1</v>
      </c>
      <c r="AS104" s="15"/>
      <c r="AT104" s="37"/>
      <c r="AU104" s="38"/>
      <c r="AV104" s="4"/>
      <c r="AW104" s="56" t="s">
        <v>129</v>
      </c>
      <c r="AX104" s="56"/>
      <c r="AY104" s="56"/>
      <c r="AZ104" s="56"/>
      <c r="BA104" s="56"/>
      <c r="BB104" s="56"/>
      <c r="BC104" s="56"/>
      <c r="BD104" s="56"/>
      <c r="BE104" s="56"/>
      <c r="BF104" s="56"/>
      <c r="BG104" s="56"/>
      <c r="BH104" s="56"/>
      <c r="BI104" s="56"/>
      <c r="BJ104" s="56"/>
      <c r="BK104" s="56"/>
      <c r="BL104" s="56"/>
      <c r="BM104" s="56"/>
      <c r="BN104" s="14"/>
    </row>
    <row r="105" spans="1:68" ht="8.25" customHeight="1">
      <c r="A105" s="15"/>
      <c r="B105" s="39"/>
      <c r="C105" s="40"/>
      <c r="D105" s="4"/>
      <c r="E105" s="56"/>
      <c r="F105" s="56"/>
      <c r="G105" s="56"/>
      <c r="H105" s="56"/>
      <c r="I105" s="56"/>
      <c r="J105" s="56"/>
      <c r="K105" s="56"/>
      <c r="L105" s="56"/>
      <c r="M105" s="56"/>
      <c r="N105" s="56"/>
      <c r="O105" s="56"/>
      <c r="P105" s="56"/>
      <c r="Q105" s="56"/>
      <c r="R105" s="56"/>
      <c r="S105" s="56"/>
      <c r="T105" s="56"/>
      <c r="U105" s="14"/>
      <c r="W105" s="15"/>
      <c r="X105" s="39"/>
      <c r="Y105" s="40"/>
      <c r="Z105" s="4"/>
      <c r="AA105" s="56"/>
      <c r="AB105" s="56"/>
      <c r="AC105" s="56"/>
      <c r="AD105" s="56"/>
      <c r="AE105" s="56"/>
      <c r="AF105" s="56"/>
      <c r="AG105" s="56"/>
      <c r="AH105" s="56"/>
      <c r="AI105" s="56"/>
      <c r="AJ105" s="56"/>
      <c r="AK105" s="56"/>
      <c r="AL105" s="56"/>
      <c r="AM105" s="56"/>
      <c r="AN105" s="56"/>
      <c r="AO105" s="56"/>
      <c r="AP105" s="56"/>
      <c r="AQ105" s="14"/>
      <c r="AS105" s="15"/>
      <c r="AT105" s="39"/>
      <c r="AU105" s="40"/>
      <c r="AV105" s="4"/>
      <c r="AW105" s="56"/>
      <c r="AX105" s="56"/>
      <c r="AY105" s="56"/>
      <c r="AZ105" s="56"/>
      <c r="BA105" s="56"/>
      <c r="BB105" s="56"/>
      <c r="BC105" s="56"/>
      <c r="BD105" s="56"/>
      <c r="BE105" s="56"/>
      <c r="BF105" s="56"/>
      <c r="BG105" s="56"/>
      <c r="BH105" s="56"/>
      <c r="BI105" s="56"/>
      <c r="BJ105" s="56"/>
      <c r="BK105" s="56"/>
      <c r="BL105" s="56"/>
      <c r="BM105" s="56"/>
      <c r="BN105" s="14"/>
      <c r="BO105" s="1">
        <f>IF(AT101="",1,0)</f>
        <v>1</v>
      </c>
      <c r="BP105" s="1">
        <f>SUM(V100:V104)</f>
        <v>5</v>
      </c>
    </row>
    <row r="106" spans="1:68" ht="8.25" customHeight="1">
      <c r="A106" s="15"/>
      <c r="B106" s="4"/>
      <c r="C106" s="4"/>
      <c r="D106" s="4"/>
      <c r="E106" s="4"/>
      <c r="F106" s="4"/>
      <c r="G106" s="4"/>
      <c r="H106" s="4"/>
      <c r="I106" s="4"/>
      <c r="J106" s="4"/>
      <c r="K106" s="4"/>
      <c r="L106" s="4"/>
      <c r="M106" s="4"/>
      <c r="N106" s="4"/>
      <c r="O106" s="4"/>
      <c r="P106" s="4"/>
      <c r="Q106" s="4"/>
      <c r="R106" s="4"/>
      <c r="S106" s="4"/>
      <c r="T106" s="4"/>
      <c r="U106" s="14"/>
      <c r="W106" s="15"/>
      <c r="X106" s="4"/>
      <c r="Y106" s="4"/>
      <c r="Z106" s="4"/>
      <c r="AA106" s="4"/>
      <c r="AB106" s="4"/>
      <c r="AC106" s="4"/>
      <c r="AD106" s="4"/>
      <c r="AE106" s="4"/>
      <c r="AF106" s="4"/>
      <c r="AG106" s="4"/>
      <c r="AH106" s="4"/>
      <c r="AI106" s="4"/>
      <c r="AJ106" s="4"/>
      <c r="AK106" s="4"/>
      <c r="AL106" s="4"/>
      <c r="AM106" s="4"/>
      <c r="AN106" s="4"/>
      <c r="AO106" s="4"/>
      <c r="AP106" s="4"/>
      <c r="AQ106" s="14"/>
      <c r="AS106" s="15"/>
      <c r="AT106" s="4"/>
      <c r="AU106" s="4"/>
      <c r="AV106" s="4"/>
      <c r="AW106" s="4"/>
      <c r="AX106" s="4"/>
      <c r="AY106" s="4"/>
      <c r="AZ106" s="4"/>
      <c r="BA106" s="4"/>
      <c r="BB106" s="4"/>
      <c r="BC106" s="4"/>
      <c r="BD106" s="4"/>
      <c r="BE106" s="4"/>
      <c r="BF106" s="4"/>
      <c r="BG106" s="4"/>
      <c r="BH106" s="4"/>
      <c r="BI106" s="4"/>
      <c r="BJ106" s="4"/>
      <c r="BK106" s="4"/>
      <c r="BL106" s="4"/>
      <c r="BM106" s="4"/>
      <c r="BN106" s="14"/>
      <c r="BO106" s="1">
        <f>IF(AT104="",1,0)</f>
        <v>1</v>
      </c>
      <c r="BP106" s="1">
        <f>SUM(AR100:AR104)</f>
        <v>5</v>
      </c>
    </row>
    <row r="107" spans="1:68" ht="8.25" customHeight="1">
      <c r="A107" s="15"/>
      <c r="B107" s="37"/>
      <c r="C107" s="38"/>
      <c r="D107" s="4"/>
      <c r="E107" s="56" t="s">
        <v>24</v>
      </c>
      <c r="F107" s="56"/>
      <c r="G107" s="56"/>
      <c r="H107" s="56"/>
      <c r="I107" s="56"/>
      <c r="J107" s="56"/>
      <c r="K107" s="56"/>
      <c r="L107" s="56"/>
      <c r="M107" s="56"/>
      <c r="N107" s="56"/>
      <c r="O107" s="56"/>
      <c r="P107" s="56"/>
      <c r="Q107" s="56"/>
      <c r="R107" s="56"/>
      <c r="S107" s="56"/>
      <c r="T107" s="56"/>
      <c r="U107" s="14"/>
      <c r="W107" s="15"/>
      <c r="X107" s="37"/>
      <c r="Y107" s="38"/>
      <c r="Z107" s="4"/>
      <c r="AA107" s="56" t="s">
        <v>17</v>
      </c>
      <c r="AB107" s="56"/>
      <c r="AC107" s="56"/>
      <c r="AD107" s="56"/>
      <c r="AE107" s="56"/>
      <c r="AF107" s="56"/>
      <c r="AG107" s="56"/>
      <c r="AH107" s="56"/>
      <c r="AI107" s="56"/>
      <c r="AJ107" s="56"/>
      <c r="AK107" s="56"/>
      <c r="AL107" s="56"/>
      <c r="AM107" s="56"/>
      <c r="AN107" s="56"/>
      <c r="AO107" s="56"/>
      <c r="AP107" s="56"/>
      <c r="AQ107" s="14"/>
      <c r="AS107" s="15"/>
      <c r="AT107" s="37"/>
      <c r="AU107" s="38"/>
      <c r="AV107" s="4"/>
      <c r="AW107" s="56" t="s">
        <v>60</v>
      </c>
      <c r="AX107" s="56"/>
      <c r="AY107" s="56"/>
      <c r="AZ107" s="56"/>
      <c r="BA107" s="56"/>
      <c r="BB107" s="56"/>
      <c r="BC107" s="56"/>
      <c r="BD107" s="56"/>
      <c r="BE107" s="56"/>
      <c r="BF107" s="56"/>
      <c r="BG107" s="56"/>
      <c r="BH107" s="56"/>
      <c r="BI107" s="56"/>
      <c r="BJ107" s="56"/>
      <c r="BK107" s="56"/>
      <c r="BL107" s="56"/>
      <c r="BM107" s="56"/>
      <c r="BN107" s="14"/>
      <c r="BO107" s="1">
        <f>IF(AT107="",1,0)</f>
        <v>1</v>
      </c>
      <c r="BP107" s="1">
        <f>SUM(BO105:BO109)</f>
        <v>5</v>
      </c>
    </row>
    <row r="108" spans="1:67" ht="8.25" customHeight="1">
      <c r="A108" s="15"/>
      <c r="B108" s="39"/>
      <c r="C108" s="40"/>
      <c r="D108" s="4"/>
      <c r="E108" s="56"/>
      <c r="F108" s="56"/>
      <c r="G108" s="56"/>
      <c r="H108" s="56"/>
      <c r="I108" s="56"/>
      <c r="J108" s="56"/>
      <c r="K108" s="56"/>
      <c r="L108" s="56"/>
      <c r="M108" s="56"/>
      <c r="N108" s="56"/>
      <c r="O108" s="56"/>
      <c r="P108" s="56"/>
      <c r="Q108" s="56"/>
      <c r="R108" s="56"/>
      <c r="S108" s="56"/>
      <c r="T108" s="56"/>
      <c r="U108" s="14"/>
      <c r="W108" s="15"/>
      <c r="X108" s="39"/>
      <c r="Y108" s="40"/>
      <c r="Z108" s="4"/>
      <c r="AA108" s="56"/>
      <c r="AB108" s="56"/>
      <c r="AC108" s="56"/>
      <c r="AD108" s="56"/>
      <c r="AE108" s="56"/>
      <c r="AF108" s="56"/>
      <c r="AG108" s="56"/>
      <c r="AH108" s="56"/>
      <c r="AI108" s="56"/>
      <c r="AJ108" s="56"/>
      <c r="AK108" s="56"/>
      <c r="AL108" s="56"/>
      <c r="AM108" s="56"/>
      <c r="AN108" s="56"/>
      <c r="AO108" s="56"/>
      <c r="AP108" s="56"/>
      <c r="AQ108" s="14"/>
      <c r="AS108" s="15"/>
      <c r="AT108" s="39"/>
      <c r="AU108" s="40"/>
      <c r="AV108" s="4"/>
      <c r="AW108" s="56"/>
      <c r="AX108" s="56"/>
      <c r="AY108" s="56"/>
      <c r="AZ108" s="56"/>
      <c r="BA108" s="56"/>
      <c r="BB108" s="56"/>
      <c r="BC108" s="56"/>
      <c r="BD108" s="56"/>
      <c r="BE108" s="56"/>
      <c r="BF108" s="56"/>
      <c r="BG108" s="56"/>
      <c r="BH108" s="56"/>
      <c r="BI108" s="56"/>
      <c r="BJ108" s="56"/>
      <c r="BK108" s="56"/>
      <c r="BL108" s="56"/>
      <c r="BM108" s="56"/>
      <c r="BN108" s="14"/>
      <c r="BO108" s="1">
        <f>IF(AT110="",1,0)</f>
        <v>1</v>
      </c>
    </row>
    <row r="109" spans="1:67" ht="8.25" customHeight="1">
      <c r="A109" s="15"/>
      <c r="B109" s="4"/>
      <c r="C109" s="4"/>
      <c r="D109" s="4"/>
      <c r="E109" s="4"/>
      <c r="F109" s="4"/>
      <c r="G109" s="4"/>
      <c r="H109" s="4"/>
      <c r="I109" s="4"/>
      <c r="J109" s="4"/>
      <c r="K109" s="4"/>
      <c r="L109" s="4"/>
      <c r="M109" s="4"/>
      <c r="N109" s="4"/>
      <c r="O109" s="4"/>
      <c r="P109" s="4"/>
      <c r="Q109" s="4"/>
      <c r="R109" s="4"/>
      <c r="S109" s="4"/>
      <c r="T109" s="4"/>
      <c r="U109" s="14"/>
      <c r="W109" s="15"/>
      <c r="X109" s="4"/>
      <c r="Y109" s="4"/>
      <c r="Z109" s="4"/>
      <c r="AA109" s="4"/>
      <c r="AB109" s="4"/>
      <c r="AC109" s="4"/>
      <c r="AD109" s="4"/>
      <c r="AE109" s="4"/>
      <c r="AF109" s="4"/>
      <c r="AG109" s="4"/>
      <c r="AH109" s="4"/>
      <c r="AI109" s="4"/>
      <c r="AJ109" s="4"/>
      <c r="AK109" s="4"/>
      <c r="AL109" s="4"/>
      <c r="AM109" s="4"/>
      <c r="AN109" s="4"/>
      <c r="AO109" s="4"/>
      <c r="AP109" s="4"/>
      <c r="AQ109" s="14"/>
      <c r="AS109" s="15"/>
      <c r="AT109" s="4"/>
      <c r="AU109" s="4"/>
      <c r="AV109" s="4"/>
      <c r="AW109" s="4"/>
      <c r="AX109" s="4"/>
      <c r="AY109" s="4"/>
      <c r="AZ109" s="4"/>
      <c r="BA109" s="4"/>
      <c r="BB109" s="4"/>
      <c r="BC109" s="4"/>
      <c r="BD109" s="4"/>
      <c r="BE109" s="4"/>
      <c r="BF109" s="4"/>
      <c r="BG109" s="4"/>
      <c r="BH109" s="4"/>
      <c r="BI109" s="4"/>
      <c r="BJ109" s="4"/>
      <c r="BK109" s="4"/>
      <c r="BL109" s="4"/>
      <c r="BM109" s="4"/>
      <c r="BN109" s="14"/>
      <c r="BO109" s="1">
        <f>IF(AT113="",1,0)</f>
        <v>1</v>
      </c>
    </row>
    <row r="110" spans="1:66" ht="8.25" customHeight="1">
      <c r="A110" s="15"/>
      <c r="B110" s="37"/>
      <c r="C110" s="38"/>
      <c r="D110" s="4"/>
      <c r="E110" s="56" t="s">
        <v>160</v>
      </c>
      <c r="F110" s="56"/>
      <c r="G110" s="56"/>
      <c r="H110" s="56"/>
      <c r="I110" s="56"/>
      <c r="J110" s="56"/>
      <c r="K110" s="56"/>
      <c r="L110" s="56"/>
      <c r="M110" s="56"/>
      <c r="N110" s="56"/>
      <c r="O110" s="56"/>
      <c r="P110" s="56"/>
      <c r="Q110" s="56"/>
      <c r="R110" s="56"/>
      <c r="S110" s="56"/>
      <c r="T110" s="56"/>
      <c r="U110" s="14"/>
      <c r="W110" s="15"/>
      <c r="X110" s="37"/>
      <c r="Y110" s="38"/>
      <c r="Z110" s="4"/>
      <c r="AA110" s="56" t="s">
        <v>18</v>
      </c>
      <c r="AB110" s="56"/>
      <c r="AC110" s="56"/>
      <c r="AD110" s="56"/>
      <c r="AE110" s="56"/>
      <c r="AF110" s="56"/>
      <c r="AG110" s="56"/>
      <c r="AH110" s="56"/>
      <c r="AI110" s="56"/>
      <c r="AJ110" s="56"/>
      <c r="AK110" s="56"/>
      <c r="AL110" s="56"/>
      <c r="AM110" s="56"/>
      <c r="AN110" s="56"/>
      <c r="AO110" s="56"/>
      <c r="AP110" s="56"/>
      <c r="AQ110" s="14"/>
      <c r="AS110" s="15"/>
      <c r="AT110" s="37"/>
      <c r="AU110" s="38"/>
      <c r="AV110" s="4"/>
      <c r="AW110" s="56" t="s">
        <v>69</v>
      </c>
      <c r="AX110" s="56"/>
      <c r="AY110" s="56"/>
      <c r="AZ110" s="56"/>
      <c r="BA110" s="56"/>
      <c r="BB110" s="56"/>
      <c r="BC110" s="56"/>
      <c r="BD110" s="56"/>
      <c r="BE110" s="56"/>
      <c r="BF110" s="56"/>
      <c r="BG110" s="56"/>
      <c r="BH110" s="56"/>
      <c r="BI110" s="56"/>
      <c r="BJ110" s="56"/>
      <c r="BK110" s="56"/>
      <c r="BL110" s="56"/>
      <c r="BM110" s="56"/>
      <c r="BN110" s="14"/>
    </row>
    <row r="111" spans="1:66" ht="8.25" customHeight="1">
      <c r="A111" s="15"/>
      <c r="B111" s="39"/>
      <c r="C111" s="40"/>
      <c r="D111" s="4"/>
      <c r="E111" s="56"/>
      <c r="F111" s="56"/>
      <c r="G111" s="56"/>
      <c r="H111" s="56"/>
      <c r="I111" s="56"/>
      <c r="J111" s="56"/>
      <c r="K111" s="56"/>
      <c r="L111" s="56"/>
      <c r="M111" s="56"/>
      <c r="N111" s="56"/>
      <c r="O111" s="56"/>
      <c r="P111" s="56"/>
      <c r="Q111" s="56"/>
      <c r="R111" s="56"/>
      <c r="S111" s="56"/>
      <c r="T111" s="56"/>
      <c r="U111" s="14"/>
      <c r="W111" s="15"/>
      <c r="X111" s="39"/>
      <c r="Y111" s="40"/>
      <c r="Z111" s="4"/>
      <c r="AA111" s="56"/>
      <c r="AB111" s="56"/>
      <c r="AC111" s="56"/>
      <c r="AD111" s="56"/>
      <c r="AE111" s="56"/>
      <c r="AF111" s="56"/>
      <c r="AG111" s="56"/>
      <c r="AH111" s="56"/>
      <c r="AI111" s="56"/>
      <c r="AJ111" s="56"/>
      <c r="AK111" s="56"/>
      <c r="AL111" s="56"/>
      <c r="AM111" s="56"/>
      <c r="AN111" s="56"/>
      <c r="AO111" s="56"/>
      <c r="AP111" s="56"/>
      <c r="AQ111" s="14"/>
      <c r="AS111" s="15"/>
      <c r="AT111" s="39"/>
      <c r="AU111" s="40"/>
      <c r="AV111" s="4"/>
      <c r="AW111" s="56"/>
      <c r="AX111" s="56"/>
      <c r="AY111" s="56"/>
      <c r="AZ111" s="56"/>
      <c r="BA111" s="56"/>
      <c r="BB111" s="56"/>
      <c r="BC111" s="56"/>
      <c r="BD111" s="56"/>
      <c r="BE111" s="56"/>
      <c r="BF111" s="56"/>
      <c r="BG111" s="56"/>
      <c r="BH111" s="56"/>
      <c r="BI111" s="56"/>
      <c r="BJ111" s="56"/>
      <c r="BK111" s="56"/>
      <c r="BL111" s="56"/>
      <c r="BM111" s="56"/>
      <c r="BN111" s="14"/>
    </row>
    <row r="112" spans="1:66" ht="8.25" customHeight="1">
      <c r="A112" s="15"/>
      <c r="B112" s="4"/>
      <c r="C112" s="4"/>
      <c r="D112" s="4"/>
      <c r="E112" s="4"/>
      <c r="F112" s="4"/>
      <c r="G112" s="4"/>
      <c r="H112" s="4"/>
      <c r="I112" s="4"/>
      <c r="J112" s="4"/>
      <c r="K112" s="4"/>
      <c r="L112" s="4"/>
      <c r="M112" s="4"/>
      <c r="N112" s="4"/>
      <c r="O112" s="4"/>
      <c r="P112" s="4"/>
      <c r="Q112" s="4"/>
      <c r="R112" s="4"/>
      <c r="S112" s="4"/>
      <c r="T112" s="4"/>
      <c r="U112" s="14"/>
      <c r="W112" s="15"/>
      <c r="X112" s="4"/>
      <c r="Y112" s="4"/>
      <c r="Z112" s="4"/>
      <c r="AA112" s="4"/>
      <c r="AB112" s="4"/>
      <c r="AC112" s="4"/>
      <c r="AD112" s="4"/>
      <c r="AE112" s="4"/>
      <c r="AF112" s="4"/>
      <c r="AG112" s="4"/>
      <c r="AH112" s="4"/>
      <c r="AI112" s="4"/>
      <c r="AJ112" s="4"/>
      <c r="AK112" s="4"/>
      <c r="AL112" s="4"/>
      <c r="AM112" s="4"/>
      <c r="AN112" s="4"/>
      <c r="AO112" s="4"/>
      <c r="AP112" s="4"/>
      <c r="AQ112" s="14"/>
      <c r="AS112" s="15"/>
      <c r="AT112" s="4"/>
      <c r="AU112" s="4"/>
      <c r="AV112" s="4"/>
      <c r="AW112" s="4"/>
      <c r="AX112" s="4"/>
      <c r="AY112" s="4"/>
      <c r="AZ112" s="4"/>
      <c r="BA112" s="4"/>
      <c r="BB112" s="4"/>
      <c r="BC112" s="4"/>
      <c r="BD112" s="4"/>
      <c r="BE112" s="4"/>
      <c r="BF112" s="4"/>
      <c r="BG112" s="4"/>
      <c r="BH112" s="4"/>
      <c r="BI112" s="4"/>
      <c r="BJ112" s="4"/>
      <c r="BK112" s="4"/>
      <c r="BL112" s="4"/>
      <c r="BM112" s="4"/>
      <c r="BN112" s="14"/>
    </row>
    <row r="113" spans="1:66" ht="8.25" customHeight="1">
      <c r="A113" s="15"/>
      <c r="B113" s="37"/>
      <c r="C113" s="38"/>
      <c r="D113" s="4"/>
      <c r="E113" s="109" t="s">
        <v>25</v>
      </c>
      <c r="F113" s="109"/>
      <c r="G113" s="109"/>
      <c r="H113" s="109"/>
      <c r="I113" s="68"/>
      <c r="J113" s="68"/>
      <c r="K113" s="68"/>
      <c r="L113" s="68"/>
      <c r="M113" s="68"/>
      <c r="N113" s="68"/>
      <c r="O113" s="68"/>
      <c r="P113" s="68"/>
      <c r="Q113" s="68"/>
      <c r="R113" s="68"/>
      <c r="S113" s="68"/>
      <c r="T113" s="68"/>
      <c r="U113" s="23"/>
      <c r="W113" s="15"/>
      <c r="X113" s="37"/>
      <c r="Y113" s="38"/>
      <c r="Z113" s="4"/>
      <c r="AA113" s="109" t="s">
        <v>25</v>
      </c>
      <c r="AB113" s="109"/>
      <c r="AC113" s="109"/>
      <c r="AD113" s="109"/>
      <c r="AE113" s="68"/>
      <c r="AF113" s="68"/>
      <c r="AG113" s="68"/>
      <c r="AH113" s="68"/>
      <c r="AI113" s="68"/>
      <c r="AJ113" s="68"/>
      <c r="AK113" s="68"/>
      <c r="AL113" s="68"/>
      <c r="AM113" s="68"/>
      <c r="AN113" s="68"/>
      <c r="AO113" s="68"/>
      <c r="AP113" s="68"/>
      <c r="AQ113" s="23"/>
      <c r="AS113" s="15"/>
      <c r="AT113" s="37"/>
      <c r="AU113" s="38"/>
      <c r="AV113" s="4"/>
      <c r="AW113" s="109" t="s">
        <v>25</v>
      </c>
      <c r="AX113" s="109"/>
      <c r="AY113" s="109"/>
      <c r="AZ113" s="109"/>
      <c r="BA113" s="68"/>
      <c r="BB113" s="68"/>
      <c r="BC113" s="68"/>
      <c r="BD113" s="68"/>
      <c r="BE113" s="68"/>
      <c r="BF113" s="68"/>
      <c r="BG113" s="68"/>
      <c r="BH113" s="68"/>
      <c r="BI113" s="68"/>
      <c r="BJ113" s="68"/>
      <c r="BK113" s="68"/>
      <c r="BL113" s="68"/>
      <c r="BM113" s="22"/>
      <c r="BN113" s="14"/>
    </row>
    <row r="114" spans="1:66" ht="8.25" customHeight="1">
      <c r="A114" s="15"/>
      <c r="B114" s="39"/>
      <c r="C114" s="40"/>
      <c r="D114" s="4"/>
      <c r="E114" s="109"/>
      <c r="F114" s="109"/>
      <c r="G114" s="109"/>
      <c r="H114" s="109"/>
      <c r="I114" s="86"/>
      <c r="J114" s="86"/>
      <c r="K114" s="86"/>
      <c r="L114" s="86"/>
      <c r="M114" s="86"/>
      <c r="N114" s="86"/>
      <c r="O114" s="86"/>
      <c r="P114" s="86"/>
      <c r="Q114" s="86"/>
      <c r="R114" s="86"/>
      <c r="S114" s="86"/>
      <c r="T114" s="86"/>
      <c r="U114" s="23"/>
      <c r="W114" s="15"/>
      <c r="X114" s="39"/>
      <c r="Y114" s="40"/>
      <c r="Z114" s="4"/>
      <c r="AA114" s="109"/>
      <c r="AB114" s="109"/>
      <c r="AC114" s="109"/>
      <c r="AD114" s="109"/>
      <c r="AE114" s="86"/>
      <c r="AF114" s="86"/>
      <c r="AG114" s="86"/>
      <c r="AH114" s="86"/>
      <c r="AI114" s="86"/>
      <c r="AJ114" s="86"/>
      <c r="AK114" s="86"/>
      <c r="AL114" s="86"/>
      <c r="AM114" s="86"/>
      <c r="AN114" s="86"/>
      <c r="AO114" s="86"/>
      <c r="AP114" s="86"/>
      <c r="AQ114" s="23"/>
      <c r="AS114" s="15"/>
      <c r="AT114" s="39"/>
      <c r="AU114" s="40"/>
      <c r="AV114" s="4"/>
      <c r="AW114" s="109"/>
      <c r="AX114" s="109"/>
      <c r="AY114" s="109"/>
      <c r="AZ114" s="109"/>
      <c r="BA114" s="86"/>
      <c r="BB114" s="86"/>
      <c r="BC114" s="86"/>
      <c r="BD114" s="86"/>
      <c r="BE114" s="86"/>
      <c r="BF114" s="86"/>
      <c r="BG114" s="86"/>
      <c r="BH114" s="86"/>
      <c r="BI114" s="86"/>
      <c r="BJ114" s="86"/>
      <c r="BK114" s="86"/>
      <c r="BL114" s="86"/>
      <c r="BM114" s="22"/>
      <c r="BN114" s="14"/>
    </row>
    <row r="115" spans="1:66" ht="8.25" customHeight="1">
      <c r="A115" s="16"/>
      <c r="B115" s="17"/>
      <c r="C115" s="17"/>
      <c r="D115" s="17"/>
      <c r="E115" s="17"/>
      <c r="F115" s="17"/>
      <c r="G115" s="17"/>
      <c r="H115" s="17"/>
      <c r="I115" s="17"/>
      <c r="J115" s="17"/>
      <c r="K115" s="17"/>
      <c r="L115" s="17"/>
      <c r="M115" s="17"/>
      <c r="N115" s="17"/>
      <c r="O115" s="17"/>
      <c r="P115" s="17"/>
      <c r="Q115" s="17"/>
      <c r="R115" s="17"/>
      <c r="S115" s="17"/>
      <c r="T115" s="17"/>
      <c r="U115" s="18"/>
      <c r="W115" s="16"/>
      <c r="X115" s="17"/>
      <c r="Y115" s="17"/>
      <c r="Z115" s="17"/>
      <c r="AA115" s="17"/>
      <c r="AB115" s="17"/>
      <c r="AC115" s="17"/>
      <c r="AD115" s="17"/>
      <c r="AE115" s="17"/>
      <c r="AF115" s="17"/>
      <c r="AG115" s="17"/>
      <c r="AH115" s="17"/>
      <c r="AI115" s="17"/>
      <c r="AJ115" s="17"/>
      <c r="AK115" s="17"/>
      <c r="AL115" s="17"/>
      <c r="AM115" s="17"/>
      <c r="AN115" s="17"/>
      <c r="AO115" s="17"/>
      <c r="AP115" s="17"/>
      <c r="AQ115" s="18"/>
      <c r="AS115" s="16"/>
      <c r="AT115" s="17"/>
      <c r="AU115" s="17"/>
      <c r="AV115" s="17"/>
      <c r="AW115" s="17"/>
      <c r="AX115" s="17"/>
      <c r="AY115" s="17"/>
      <c r="AZ115" s="17"/>
      <c r="BA115" s="17"/>
      <c r="BB115" s="17"/>
      <c r="BC115" s="17"/>
      <c r="BD115" s="17"/>
      <c r="BE115" s="17"/>
      <c r="BF115" s="17"/>
      <c r="BG115" s="17"/>
      <c r="BH115" s="17"/>
      <c r="BI115" s="17"/>
      <c r="BJ115" s="17"/>
      <c r="BK115" s="17"/>
      <c r="BL115" s="17"/>
      <c r="BM115" s="17"/>
      <c r="BN115" s="18"/>
    </row>
    <row r="117" spans="1:66" ht="8.25" customHeight="1">
      <c r="A117" s="57" t="s">
        <v>149</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9"/>
    </row>
    <row r="118" spans="1:66" ht="8.25" customHeight="1">
      <c r="A118" s="60"/>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2"/>
    </row>
    <row r="119" spans="1:66" ht="8.25" customHeight="1">
      <c r="A119" s="1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14"/>
    </row>
    <row r="120" spans="1:66" ht="8.25" customHeight="1">
      <c r="A120" s="15"/>
      <c r="B120" s="4"/>
      <c r="C120" s="4"/>
      <c r="D120" s="37"/>
      <c r="E120" s="38"/>
      <c r="F120" s="4"/>
      <c r="G120" s="56" t="s">
        <v>121</v>
      </c>
      <c r="H120" s="56"/>
      <c r="I120" s="56"/>
      <c r="J120" s="56"/>
      <c r="K120" s="56"/>
      <c r="L120" s="56"/>
      <c r="M120" s="56"/>
      <c r="N120" s="56"/>
      <c r="O120" s="56"/>
      <c r="P120" s="56"/>
      <c r="Q120" s="56"/>
      <c r="R120" s="56"/>
      <c r="S120" s="56"/>
      <c r="T120" s="56"/>
      <c r="U120" s="4"/>
      <c r="V120" s="4"/>
      <c r="W120" s="4"/>
      <c r="X120" s="4"/>
      <c r="Y120" s="37"/>
      <c r="Z120" s="38"/>
      <c r="AA120" s="4"/>
      <c r="AB120" s="56" t="s">
        <v>20</v>
      </c>
      <c r="AC120" s="56"/>
      <c r="AD120" s="56"/>
      <c r="AE120" s="56"/>
      <c r="AF120" s="56"/>
      <c r="AG120" s="56"/>
      <c r="AH120" s="56"/>
      <c r="AI120" s="56"/>
      <c r="AJ120" s="56"/>
      <c r="AK120" s="56"/>
      <c r="AL120" s="56"/>
      <c r="AM120" s="56"/>
      <c r="AN120" s="56"/>
      <c r="AO120" s="56"/>
      <c r="AP120" s="4"/>
      <c r="AQ120" s="4"/>
      <c r="AR120" s="4"/>
      <c r="AS120" s="4"/>
      <c r="AT120" s="37"/>
      <c r="AU120" s="38"/>
      <c r="AV120" s="4"/>
      <c r="AW120" s="56" t="s">
        <v>70</v>
      </c>
      <c r="AX120" s="56"/>
      <c r="AY120" s="56"/>
      <c r="AZ120" s="56"/>
      <c r="BA120" s="56"/>
      <c r="BB120" s="56"/>
      <c r="BC120" s="56"/>
      <c r="BD120" s="56"/>
      <c r="BE120" s="56"/>
      <c r="BF120" s="56"/>
      <c r="BG120" s="56"/>
      <c r="BH120" s="56"/>
      <c r="BI120" s="56"/>
      <c r="BJ120" s="56"/>
      <c r="BK120" s="4"/>
      <c r="BL120" s="4"/>
      <c r="BM120" s="4"/>
      <c r="BN120" s="14"/>
    </row>
    <row r="121" spans="1:66" ht="8.25" customHeight="1">
      <c r="A121" s="15"/>
      <c r="B121" s="4"/>
      <c r="C121" s="4"/>
      <c r="D121" s="39"/>
      <c r="E121" s="40"/>
      <c r="F121" s="4"/>
      <c r="G121" s="56"/>
      <c r="H121" s="56"/>
      <c r="I121" s="56"/>
      <c r="J121" s="56"/>
      <c r="K121" s="56"/>
      <c r="L121" s="56"/>
      <c r="M121" s="56"/>
      <c r="N121" s="56"/>
      <c r="O121" s="56"/>
      <c r="P121" s="56"/>
      <c r="Q121" s="56"/>
      <c r="R121" s="56"/>
      <c r="S121" s="56"/>
      <c r="T121" s="56"/>
      <c r="U121" s="4"/>
      <c r="V121" s="4"/>
      <c r="W121" s="4"/>
      <c r="X121" s="4"/>
      <c r="Y121" s="39"/>
      <c r="Z121" s="40"/>
      <c r="AA121" s="4"/>
      <c r="AB121" s="56"/>
      <c r="AC121" s="56"/>
      <c r="AD121" s="56"/>
      <c r="AE121" s="56"/>
      <c r="AF121" s="56"/>
      <c r="AG121" s="56"/>
      <c r="AH121" s="56"/>
      <c r="AI121" s="56"/>
      <c r="AJ121" s="56"/>
      <c r="AK121" s="56"/>
      <c r="AL121" s="56"/>
      <c r="AM121" s="56"/>
      <c r="AN121" s="56"/>
      <c r="AO121" s="56"/>
      <c r="AP121" s="4"/>
      <c r="AQ121" s="4"/>
      <c r="AR121" s="4"/>
      <c r="AS121" s="4"/>
      <c r="AT121" s="39"/>
      <c r="AU121" s="40"/>
      <c r="AV121" s="4"/>
      <c r="AW121" s="56"/>
      <c r="AX121" s="56"/>
      <c r="AY121" s="56"/>
      <c r="AZ121" s="56"/>
      <c r="BA121" s="56"/>
      <c r="BB121" s="56"/>
      <c r="BC121" s="56"/>
      <c r="BD121" s="56"/>
      <c r="BE121" s="56"/>
      <c r="BF121" s="56"/>
      <c r="BG121" s="56"/>
      <c r="BH121" s="56"/>
      <c r="BI121" s="56"/>
      <c r="BJ121" s="56"/>
      <c r="BK121" s="4"/>
      <c r="BL121" s="4"/>
      <c r="BM121" s="4"/>
      <c r="BN121" s="14"/>
    </row>
    <row r="122" spans="1:66" ht="8.25" customHeight="1">
      <c r="A122" s="1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14"/>
    </row>
    <row r="123" spans="1:66" ht="8.25" customHeight="1">
      <c r="A123" s="15"/>
      <c r="B123" s="4"/>
      <c r="C123" s="4"/>
      <c r="D123" s="37"/>
      <c r="E123" s="38"/>
      <c r="F123" s="4"/>
      <c r="G123" s="56" t="s">
        <v>21</v>
      </c>
      <c r="H123" s="56"/>
      <c r="I123" s="56"/>
      <c r="J123" s="56"/>
      <c r="K123" s="56"/>
      <c r="L123" s="56"/>
      <c r="M123" s="56"/>
      <c r="N123" s="56"/>
      <c r="O123" s="56"/>
      <c r="P123" s="56"/>
      <c r="Q123" s="56"/>
      <c r="R123" s="56"/>
      <c r="S123" s="56"/>
      <c r="T123" s="56"/>
      <c r="U123" s="4"/>
      <c r="V123" s="4"/>
      <c r="W123" s="4"/>
      <c r="X123" s="4"/>
      <c r="Y123" s="37"/>
      <c r="Z123" s="38"/>
      <c r="AA123" s="4"/>
      <c r="AB123" s="56" t="s">
        <v>86</v>
      </c>
      <c r="AC123" s="56"/>
      <c r="AD123" s="56"/>
      <c r="AE123" s="56"/>
      <c r="AF123" s="56"/>
      <c r="AG123" s="56"/>
      <c r="AH123" s="56"/>
      <c r="AI123" s="56"/>
      <c r="AJ123" s="56"/>
      <c r="AK123" s="56"/>
      <c r="AL123" s="56"/>
      <c r="AM123" s="56"/>
      <c r="AN123" s="56"/>
      <c r="AO123" s="56"/>
      <c r="AP123" s="4"/>
      <c r="AQ123" s="4"/>
      <c r="AR123" s="4"/>
      <c r="AS123" s="4"/>
      <c r="AT123" s="37"/>
      <c r="AU123" s="38"/>
      <c r="AV123" s="4"/>
      <c r="AW123" s="56" t="s">
        <v>71</v>
      </c>
      <c r="AX123" s="56"/>
      <c r="AY123" s="56"/>
      <c r="AZ123" s="56"/>
      <c r="BA123" s="56"/>
      <c r="BB123" s="56"/>
      <c r="BC123" s="56"/>
      <c r="BD123" s="56"/>
      <c r="BE123" s="56"/>
      <c r="BF123" s="56"/>
      <c r="BG123" s="56"/>
      <c r="BH123" s="56"/>
      <c r="BI123" s="56"/>
      <c r="BJ123" s="56"/>
      <c r="BK123" s="4"/>
      <c r="BL123" s="4"/>
      <c r="BM123" s="4"/>
      <c r="BN123" s="14"/>
    </row>
    <row r="124" spans="1:66" ht="8.25" customHeight="1">
      <c r="A124" s="15"/>
      <c r="B124" s="4"/>
      <c r="C124" s="4"/>
      <c r="D124" s="39"/>
      <c r="E124" s="40"/>
      <c r="F124" s="4"/>
      <c r="G124" s="56"/>
      <c r="H124" s="56"/>
      <c r="I124" s="56"/>
      <c r="J124" s="56"/>
      <c r="K124" s="56"/>
      <c r="L124" s="56"/>
      <c r="M124" s="56"/>
      <c r="N124" s="56"/>
      <c r="O124" s="56"/>
      <c r="P124" s="56"/>
      <c r="Q124" s="56"/>
      <c r="R124" s="56"/>
      <c r="S124" s="56"/>
      <c r="T124" s="56"/>
      <c r="U124" s="4"/>
      <c r="V124" s="4"/>
      <c r="W124" s="4"/>
      <c r="X124" s="4"/>
      <c r="Y124" s="39"/>
      <c r="Z124" s="40"/>
      <c r="AA124" s="4"/>
      <c r="AB124" s="56"/>
      <c r="AC124" s="56"/>
      <c r="AD124" s="56"/>
      <c r="AE124" s="56"/>
      <c r="AF124" s="56"/>
      <c r="AG124" s="56"/>
      <c r="AH124" s="56"/>
      <c r="AI124" s="56"/>
      <c r="AJ124" s="56"/>
      <c r="AK124" s="56"/>
      <c r="AL124" s="56"/>
      <c r="AM124" s="56"/>
      <c r="AN124" s="56"/>
      <c r="AO124" s="56"/>
      <c r="AP124" s="4"/>
      <c r="AQ124" s="4"/>
      <c r="AR124" s="4"/>
      <c r="AS124" s="4"/>
      <c r="AT124" s="39"/>
      <c r="AU124" s="40"/>
      <c r="AV124" s="4"/>
      <c r="AW124" s="56"/>
      <c r="AX124" s="56"/>
      <c r="AY124" s="56"/>
      <c r="AZ124" s="56"/>
      <c r="BA124" s="56"/>
      <c r="BB124" s="56"/>
      <c r="BC124" s="56"/>
      <c r="BD124" s="56"/>
      <c r="BE124" s="56"/>
      <c r="BF124" s="56"/>
      <c r="BG124" s="56"/>
      <c r="BH124" s="56"/>
      <c r="BI124" s="56"/>
      <c r="BJ124" s="56"/>
      <c r="BK124" s="4"/>
      <c r="BL124" s="4"/>
      <c r="BM124" s="4"/>
      <c r="BN124" s="14"/>
    </row>
    <row r="125" spans="1:66" ht="8.25" customHeight="1">
      <c r="A125" s="16"/>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8"/>
    </row>
    <row r="127" spans="1:66" ht="8.25" customHeight="1">
      <c r="A127" s="57" t="s">
        <v>101</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9"/>
    </row>
    <row r="128" spans="1:66" ht="8.25" customHeight="1">
      <c r="A128" s="60"/>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2"/>
    </row>
    <row r="129" spans="1:68" ht="8.25" customHeight="1">
      <c r="A129" s="1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14"/>
      <c r="BO129" s="1">
        <f>IF(D130="",1,0)</f>
        <v>1</v>
      </c>
      <c r="BP129" s="1">
        <f>SUM(BO129:BO131)</f>
        <v>3</v>
      </c>
    </row>
    <row r="130" spans="1:67" ht="8.25" customHeight="1">
      <c r="A130" s="15"/>
      <c r="B130" s="4"/>
      <c r="C130" s="4"/>
      <c r="D130" s="37"/>
      <c r="E130" s="38"/>
      <c r="F130" s="4"/>
      <c r="G130" s="56" t="s">
        <v>261</v>
      </c>
      <c r="H130" s="56"/>
      <c r="I130" s="56"/>
      <c r="J130" s="56"/>
      <c r="K130" s="56"/>
      <c r="L130" s="56"/>
      <c r="M130" s="56"/>
      <c r="N130" s="56"/>
      <c r="O130" s="56"/>
      <c r="P130" s="56"/>
      <c r="Q130" s="56"/>
      <c r="R130" s="56"/>
      <c r="S130" s="56"/>
      <c r="T130" s="56"/>
      <c r="U130" s="4"/>
      <c r="V130" s="4"/>
      <c r="W130" s="4"/>
      <c r="X130" s="4"/>
      <c r="Y130" s="37"/>
      <c r="Z130" s="38"/>
      <c r="AA130" s="4"/>
      <c r="AB130" s="56" t="s">
        <v>262</v>
      </c>
      <c r="AC130" s="56"/>
      <c r="AD130" s="56"/>
      <c r="AE130" s="56"/>
      <c r="AF130" s="56"/>
      <c r="AG130" s="56"/>
      <c r="AH130" s="56"/>
      <c r="AI130" s="56"/>
      <c r="AJ130" s="56"/>
      <c r="AK130" s="56"/>
      <c r="AL130" s="56"/>
      <c r="AM130" s="56"/>
      <c r="AN130" s="56"/>
      <c r="AO130" s="56"/>
      <c r="AP130" s="4"/>
      <c r="AQ130" s="4"/>
      <c r="AR130" s="4"/>
      <c r="AS130" s="4"/>
      <c r="AT130" s="37"/>
      <c r="AU130" s="38"/>
      <c r="AV130" s="4"/>
      <c r="AW130" s="56" t="s">
        <v>22</v>
      </c>
      <c r="AX130" s="56"/>
      <c r="AY130" s="56"/>
      <c r="AZ130" s="56"/>
      <c r="BA130" s="56"/>
      <c r="BB130" s="56"/>
      <c r="BC130" s="56"/>
      <c r="BD130" s="56"/>
      <c r="BE130" s="56"/>
      <c r="BF130" s="56"/>
      <c r="BG130" s="56"/>
      <c r="BH130" s="56"/>
      <c r="BI130" s="56"/>
      <c r="BJ130" s="56"/>
      <c r="BK130" s="4"/>
      <c r="BL130" s="4"/>
      <c r="BM130" s="4"/>
      <c r="BN130" s="14"/>
      <c r="BO130" s="1">
        <f>IF(Y130="",1,0)</f>
        <v>1</v>
      </c>
    </row>
    <row r="131" spans="1:67" ht="8.25" customHeight="1">
      <c r="A131" s="15"/>
      <c r="B131" s="4"/>
      <c r="C131" s="4"/>
      <c r="D131" s="39"/>
      <c r="E131" s="40"/>
      <c r="F131" s="4"/>
      <c r="G131" s="56"/>
      <c r="H131" s="56"/>
      <c r="I131" s="56"/>
      <c r="J131" s="56"/>
      <c r="K131" s="56"/>
      <c r="L131" s="56"/>
      <c r="M131" s="56"/>
      <c r="N131" s="56"/>
      <c r="O131" s="56"/>
      <c r="P131" s="56"/>
      <c r="Q131" s="56"/>
      <c r="R131" s="56"/>
      <c r="S131" s="56"/>
      <c r="T131" s="56"/>
      <c r="U131" s="4"/>
      <c r="V131" s="4"/>
      <c r="W131" s="4"/>
      <c r="X131" s="4"/>
      <c r="Y131" s="39"/>
      <c r="Z131" s="40"/>
      <c r="AA131" s="4"/>
      <c r="AB131" s="56"/>
      <c r="AC131" s="56"/>
      <c r="AD131" s="56"/>
      <c r="AE131" s="56"/>
      <c r="AF131" s="56"/>
      <c r="AG131" s="56"/>
      <c r="AH131" s="56"/>
      <c r="AI131" s="56"/>
      <c r="AJ131" s="56"/>
      <c r="AK131" s="56"/>
      <c r="AL131" s="56"/>
      <c r="AM131" s="56"/>
      <c r="AN131" s="56"/>
      <c r="AO131" s="56"/>
      <c r="AP131" s="4"/>
      <c r="AQ131" s="4"/>
      <c r="AR131" s="4"/>
      <c r="AS131" s="4"/>
      <c r="AT131" s="39"/>
      <c r="AU131" s="40"/>
      <c r="AV131" s="4"/>
      <c r="AW131" s="56"/>
      <c r="AX131" s="56"/>
      <c r="AY131" s="56"/>
      <c r="AZ131" s="56"/>
      <c r="BA131" s="56"/>
      <c r="BB131" s="56"/>
      <c r="BC131" s="56"/>
      <c r="BD131" s="56"/>
      <c r="BE131" s="56"/>
      <c r="BF131" s="56"/>
      <c r="BG131" s="56"/>
      <c r="BH131" s="56"/>
      <c r="BI131" s="56"/>
      <c r="BJ131" s="56"/>
      <c r="BK131" s="4"/>
      <c r="BL131" s="4"/>
      <c r="BM131" s="4"/>
      <c r="BN131" s="14"/>
      <c r="BO131" s="1">
        <f>IF(AT130="",1,0)</f>
        <v>1</v>
      </c>
    </row>
    <row r="132" spans="1:66" ht="8.25" customHeight="1">
      <c r="A132" s="3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3"/>
    </row>
    <row r="134" spans="1:66" ht="8.25" customHeight="1">
      <c r="A134" s="57" t="s">
        <v>102</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9"/>
    </row>
    <row r="135" spans="1:66" ht="8.25" customHeight="1">
      <c r="A135" s="60"/>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2"/>
    </row>
    <row r="136" spans="1:68" ht="8.25" customHeight="1">
      <c r="A136" s="1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14"/>
      <c r="BO136" s="1">
        <f>IF(D137="",1,0)</f>
        <v>1</v>
      </c>
      <c r="BP136" s="1">
        <f>SUM(BO136:BO141)</f>
        <v>6</v>
      </c>
    </row>
    <row r="137" spans="1:67" ht="8.25" customHeight="1">
      <c r="A137" s="15"/>
      <c r="B137" s="4"/>
      <c r="C137" s="4"/>
      <c r="D137" s="37"/>
      <c r="E137" s="38"/>
      <c r="F137" s="4"/>
      <c r="G137" s="56" t="s">
        <v>19</v>
      </c>
      <c r="H137" s="56"/>
      <c r="I137" s="56"/>
      <c r="J137" s="56"/>
      <c r="K137" s="56"/>
      <c r="L137" s="56"/>
      <c r="M137" s="56"/>
      <c r="N137" s="56"/>
      <c r="O137" s="56"/>
      <c r="P137" s="56"/>
      <c r="Q137" s="56"/>
      <c r="R137" s="56"/>
      <c r="S137" s="56"/>
      <c r="T137" s="56"/>
      <c r="U137" s="4"/>
      <c r="V137" s="4"/>
      <c r="W137" s="4"/>
      <c r="X137" s="4"/>
      <c r="Y137" s="41"/>
      <c r="Z137" s="42"/>
      <c r="AA137" s="4"/>
      <c r="AB137" s="56" t="s">
        <v>61</v>
      </c>
      <c r="AC137" s="56"/>
      <c r="AD137" s="56"/>
      <c r="AE137" s="56"/>
      <c r="AF137" s="56"/>
      <c r="AG137" s="56"/>
      <c r="AH137" s="56"/>
      <c r="AI137" s="56"/>
      <c r="AJ137" s="56"/>
      <c r="AK137" s="56"/>
      <c r="AL137" s="56"/>
      <c r="AM137" s="56"/>
      <c r="AN137" s="56"/>
      <c r="AO137" s="56"/>
      <c r="AP137" s="4"/>
      <c r="AQ137" s="4"/>
      <c r="AR137" s="4"/>
      <c r="AS137" s="4"/>
      <c r="AT137" s="37"/>
      <c r="AU137" s="38"/>
      <c r="AV137" s="4"/>
      <c r="AW137" s="109" t="s">
        <v>123</v>
      </c>
      <c r="AX137" s="109"/>
      <c r="AY137" s="109"/>
      <c r="AZ137" s="109"/>
      <c r="BA137" s="68"/>
      <c r="BB137" s="68"/>
      <c r="BC137" s="68"/>
      <c r="BD137" s="68"/>
      <c r="BE137" s="68"/>
      <c r="BF137" s="68"/>
      <c r="BG137" s="68"/>
      <c r="BH137" s="68"/>
      <c r="BI137" s="68"/>
      <c r="BJ137" s="68"/>
      <c r="BK137" s="68"/>
      <c r="BL137" s="68"/>
      <c r="BM137" s="4"/>
      <c r="BN137" s="14"/>
      <c r="BO137" s="1">
        <f>IF(Y137="",1,0)</f>
        <v>1</v>
      </c>
    </row>
    <row r="138" spans="1:67" ht="8.25" customHeight="1">
      <c r="A138" s="15"/>
      <c r="B138" s="4"/>
      <c r="C138" s="4"/>
      <c r="D138" s="39"/>
      <c r="E138" s="40"/>
      <c r="F138" s="4"/>
      <c r="G138" s="56"/>
      <c r="H138" s="56"/>
      <c r="I138" s="56"/>
      <c r="J138" s="56"/>
      <c r="K138" s="56"/>
      <c r="L138" s="56"/>
      <c r="M138" s="56"/>
      <c r="N138" s="56"/>
      <c r="O138" s="56"/>
      <c r="P138" s="56"/>
      <c r="Q138" s="56"/>
      <c r="R138" s="56"/>
      <c r="S138" s="56"/>
      <c r="T138" s="56"/>
      <c r="U138" s="4"/>
      <c r="V138" s="4"/>
      <c r="W138" s="4"/>
      <c r="X138" s="4"/>
      <c r="Y138" s="43"/>
      <c r="Z138" s="44"/>
      <c r="AA138" s="4"/>
      <c r="AB138" s="56"/>
      <c r="AC138" s="56"/>
      <c r="AD138" s="56"/>
      <c r="AE138" s="56"/>
      <c r="AF138" s="56"/>
      <c r="AG138" s="56"/>
      <c r="AH138" s="56"/>
      <c r="AI138" s="56"/>
      <c r="AJ138" s="56"/>
      <c r="AK138" s="56"/>
      <c r="AL138" s="56"/>
      <c r="AM138" s="56"/>
      <c r="AN138" s="56"/>
      <c r="AO138" s="56"/>
      <c r="AP138" s="4"/>
      <c r="AQ138" s="4"/>
      <c r="AR138" s="4"/>
      <c r="AS138" s="4"/>
      <c r="AT138" s="39"/>
      <c r="AU138" s="40"/>
      <c r="AV138" s="4"/>
      <c r="AW138" s="109"/>
      <c r="AX138" s="109"/>
      <c r="AY138" s="109"/>
      <c r="AZ138" s="109"/>
      <c r="BA138" s="86"/>
      <c r="BB138" s="86"/>
      <c r="BC138" s="86"/>
      <c r="BD138" s="86"/>
      <c r="BE138" s="86"/>
      <c r="BF138" s="86"/>
      <c r="BG138" s="86"/>
      <c r="BH138" s="86"/>
      <c r="BI138" s="86"/>
      <c r="BJ138" s="86"/>
      <c r="BK138" s="86"/>
      <c r="BL138" s="86"/>
      <c r="BM138" s="4"/>
      <c r="BN138" s="14"/>
      <c r="BO138" s="1">
        <f>IF(AT137="",1,0)</f>
        <v>1</v>
      </c>
    </row>
    <row r="139" spans="1:67" ht="8.25" customHeight="1">
      <c r="A139" s="1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14"/>
      <c r="BO139" s="1">
        <f>IF(D140="",1,0)</f>
        <v>1</v>
      </c>
    </row>
    <row r="140" spans="1:67" ht="8.25" customHeight="1">
      <c r="A140" s="15"/>
      <c r="B140" s="4"/>
      <c r="C140" s="4"/>
      <c r="D140" s="37"/>
      <c r="E140" s="38"/>
      <c r="F140" s="4"/>
      <c r="G140" s="56" t="s">
        <v>158</v>
      </c>
      <c r="H140" s="56"/>
      <c r="I140" s="56"/>
      <c r="J140" s="56"/>
      <c r="K140" s="56"/>
      <c r="L140" s="56"/>
      <c r="M140" s="56"/>
      <c r="N140" s="56"/>
      <c r="O140" s="56"/>
      <c r="P140" s="56"/>
      <c r="Q140" s="56"/>
      <c r="R140" s="56"/>
      <c r="S140" s="56"/>
      <c r="T140" s="56"/>
      <c r="U140" s="4"/>
      <c r="V140" s="4"/>
      <c r="W140" s="4"/>
      <c r="X140" s="4"/>
      <c r="Y140" s="37"/>
      <c r="Z140" s="38"/>
      <c r="AA140" s="4"/>
      <c r="AB140" s="56" t="s">
        <v>159</v>
      </c>
      <c r="AC140" s="56"/>
      <c r="AD140" s="56"/>
      <c r="AE140" s="56"/>
      <c r="AF140" s="56"/>
      <c r="AG140" s="56"/>
      <c r="AH140" s="56"/>
      <c r="AI140" s="56"/>
      <c r="AJ140" s="56"/>
      <c r="AK140" s="56"/>
      <c r="AL140" s="56"/>
      <c r="AM140" s="56"/>
      <c r="AN140" s="56"/>
      <c r="AO140" s="56"/>
      <c r="AP140" s="4"/>
      <c r="AQ140" s="4"/>
      <c r="AR140" s="4"/>
      <c r="AS140" s="4"/>
      <c r="AT140" s="37"/>
      <c r="AU140" s="38"/>
      <c r="AV140" s="4"/>
      <c r="AW140" s="109" t="s">
        <v>123</v>
      </c>
      <c r="AX140" s="109"/>
      <c r="AY140" s="109"/>
      <c r="AZ140" s="109"/>
      <c r="BA140" s="68"/>
      <c r="BB140" s="68"/>
      <c r="BC140" s="68"/>
      <c r="BD140" s="68"/>
      <c r="BE140" s="68"/>
      <c r="BF140" s="68"/>
      <c r="BG140" s="68"/>
      <c r="BH140" s="68"/>
      <c r="BI140" s="68"/>
      <c r="BJ140" s="68"/>
      <c r="BK140" s="68"/>
      <c r="BL140" s="68"/>
      <c r="BM140" s="4"/>
      <c r="BN140" s="14"/>
      <c r="BO140" s="1">
        <f>IF(Y140="",1,0)</f>
        <v>1</v>
      </c>
    </row>
    <row r="141" spans="1:67" ht="8.25" customHeight="1">
      <c r="A141" s="15"/>
      <c r="B141" s="4"/>
      <c r="C141" s="4"/>
      <c r="D141" s="39"/>
      <c r="E141" s="40"/>
      <c r="F141" s="4"/>
      <c r="G141" s="56"/>
      <c r="H141" s="56"/>
      <c r="I141" s="56"/>
      <c r="J141" s="56"/>
      <c r="K141" s="56"/>
      <c r="L141" s="56"/>
      <c r="M141" s="56"/>
      <c r="N141" s="56"/>
      <c r="O141" s="56"/>
      <c r="P141" s="56"/>
      <c r="Q141" s="56"/>
      <c r="R141" s="56"/>
      <c r="S141" s="56"/>
      <c r="T141" s="56"/>
      <c r="U141" s="4"/>
      <c r="V141" s="4"/>
      <c r="W141" s="4"/>
      <c r="X141" s="4"/>
      <c r="Y141" s="39"/>
      <c r="Z141" s="40"/>
      <c r="AA141" s="4"/>
      <c r="AB141" s="56"/>
      <c r="AC141" s="56"/>
      <c r="AD141" s="56"/>
      <c r="AE141" s="56"/>
      <c r="AF141" s="56"/>
      <c r="AG141" s="56"/>
      <c r="AH141" s="56"/>
      <c r="AI141" s="56"/>
      <c r="AJ141" s="56"/>
      <c r="AK141" s="56"/>
      <c r="AL141" s="56"/>
      <c r="AM141" s="56"/>
      <c r="AN141" s="56"/>
      <c r="AO141" s="56"/>
      <c r="AP141" s="4"/>
      <c r="AQ141" s="4"/>
      <c r="AR141" s="4"/>
      <c r="AS141" s="4"/>
      <c r="AT141" s="39"/>
      <c r="AU141" s="40"/>
      <c r="AV141" s="4"/>
      <c r="AW141" s="109"/>
      <c r="AX141" s="109"/>
      <c r="AY141" s="109"/>
      <c r="AZ141" s="109"/>
      <c r="BA141" s="86"/>
      <c r="BB141" s="86"/>
      <c r="BC141" s="86"/>
      <c r="BD141" s="86"/>
      <c r="BE141" s="86"/>
      <c r="BF141" s="86"/>
      <c r="BG141" s="86"/>
      <c r="BH141" s="86"/>
      <c r="BI141" s="86"/>
      <c r="BJ141" s="86"/>
      <c r="BK141" s="86"/>
      <c r="BL141" s="86"/>
      <c r="BM141" s="4"/>
      <c r="BN141" s="14"/>
      <c r="BO141" s="1">
        <f>IF(AT140="",1,0)</f>
        <v>1</v>
      </c>
    </row>
    <row r="142" spans="1:66" ht="8.25" customHeight="1">
      <c r="A142" s="16"/>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8"/>
    </row>
    <row r="144" spans="1:66" ht="8.25" customHeight="1">
      <c r="A144" s="57" t="s">
        <v>150</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9"/>
    </row>
    <row r="145" spans="1:66" ht="8.25" customHeight="1">
      <c r="A145" s="60"/>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2"/>
    </row>
    <row r="146" spans="1:66" ht="8.25" customHeight="1">
      <c r="A146" s="1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14"/>
    </row>
    <row r="147" spans="1:66" ht="8.25" customHeight="1">
      <c r="A147" s="19">
        <v>1</v>
      </c>
      <c r="B147" s="4"/>
      <c r="C147" s="4"/>
      <c r="D147" s="41"/>
      <c r="E147" s="42"/>
      <c r="F147" s="4"/>
      <c r="G147" s="56" t="s">
        <v>72</v>
      </c>
      <c r="H147" s="56"/>
      <c r="I147" s="56"/>
      <c r="J147" s="56"/>
      <c r="K147" s="56"/>
      <c r="L147" s="56"/>
      <c r="M147" s="56"/>
      <c r="N147" s="56"/>
      <c r="O147" s="56"/>
      <c r="P147" s="56"/>
      <c r="Q147" s="56"/>
      <c r="R147" s="56"/>
      <c r="S147" s="56"/>
      <c r="T147" s="56"/>
      <c r="U147" s="56"/>
      <c r="V147" s="56"/>
      <c r="W147" s="4"/>
      <c r="X147" s="4"/>
      <c r="Y147" s="41"/>
      <c r="Z147" s="42"/>
      <c r="AA147" s="4"/>
      <c r="AB147" s="56" t="s">
        <v>157</v>
      </c>
      <c r="AC147" s="56"/>
      <c r="AD147" s="56"/>
      <c r="AE147" s="56"/>
      <c r="AF147" s="56"/>
      <c r="AG147" s="56"/>
      <c r="AH147" s="56"/>
      <c r="AI147" s="56"/>
      <c r="AJ147" s="56"/>
      <c r="AK147" s="56"/>
      <c r="AL147" s="56"/>
      <c r="AM147" s="56"/>
      <c r="AN147" s="56"/>
      <c r="AO147" s="56"/>
      <c r="AP147" s="56"/>
      <c r="AQ147" s="56"/>
      <c r="AR147" s="21"/>
      <c r="AS147" s="4"/>
      <c r="AT147" s="41"/>
      <c r="AU147" s="42"/>
      <c r="AV147" s="4"/>
      <c r="AW147" s="56" t="s">
        <v>80</v>
      </c>
      <c r="AX147" s="56"/>
      <c r="AY147" s="56"/>
      <c r="AZ147" s="56"/>
      <c r="BA147" s="56"/>
      <c r="BB147" s="56"/>
      <c r="BC147" s="56"/>
      <c r="BD147" s="56"/>
      <c r="BE147" s="56"/>
      <c r="BF147" s="56"/>
      <c r="BG147" s="56"/>
      <c r="BH147" s="56"/>
      <c r="BI147" s="56"/>
      <c r="BJ147" s="56"/>
      <c r="BK147" s="56"/>
      <c r="BL147" s="56"/>
      <c r="BM147" s="4"/>
      <c r="BN147" s="14"/>
    </row>
    <row r="148" spans="1:66" ht="8.25" customHeight="1">
      <c r="A148" s="19">
        <v>2</v>
      </c>
      <c r="B148" s="4"/>
      <c r="C148" s="4"/>
      <c r="D148" s="43"/>
      <c r="E148" s="44"/>
      <c r="F148" s="4"/>
      <c r="G148" s="56"/>
      <c r="H148" s="56"/>
      <c r="I148" s="56"/>
      <c r="J148" s="56"/>
      <c r="K148" s="56"/>
      <c r="L148" s="56"/>
      <c r="M148" s="56"/>
      <c r="N148" s="56"/>
      <c r="O148" s="56"/>
      <c r="P148" s="56"/>
      <c r="Q148" s="56"/>
      <c r="R148" s="56"/>
      <c r="S148" s="56"/>
      <c r="T148" s="56"/>
      <c r="U148" s="56"/>
      <c r="V148" s="56"/>
      <c r="W148" s="4"/>
      <c r="X148" s="4"/>
      <c r="Y148" s="43"/>
      <c r="Z148" s="44"/>
      <c r="AA148" s="4"/>
      <c r="AB148" s="56"/>
      <c r="AC148" s="56"/>
      <c r="AD148" s="56"/>
      <c r="AE148" s="56"/>
      <c r="AF148" s="56"/>
      <c r="AG148" s="56"/>
      <c r="AH148" s="56"/>
      <c r="AI148" s="56"/>
      <c r="AJ148" s="56"/>
      <c r="AK148" s="56"/>
      <c r="AL148" s="56"/>
      <c r="AM148" s="56"/>
      <c r="AN148" s="56"/>
      <c r="AO148" s="56"/>
      <c r="AP148" s="56"/>
      <c r="AQ148" s="56"/>
      <c r="AR148" s="21"/>
      <c r="AS148" s="4"/>
      <c r="AT148" s="43"/>
      <c r="AU148" s="44"/>
      <c r="AV148" s="4"/>
      <c r="AW148" s="56"/>
      <c r="AX148" s="56"/>
      <c r="AY148" s="56"/>
      <c r="AZ148" s="56"/>
      <c r="BA148" s="56"/>
      <c r="BB148" s="56"/>
      <c r="BC148" s="56"/>
      <c r="BD148" s="56"/>
      <c r="BE148" s="56"/>
      <c r="BF148" s="56"/>
      <c r="BG148" s="56"/>
      <c r="BH148" s="56"/>
      <c r="BI148" s="56"/>
      <c r="BJ148" s="56"/>
      <c r="BK148" s="56"/>
      <c r="BL148" s="56"/>
      <c r="BM148" s="4"/>
      <c r="BN148" s="14"/>
    </row>
    <row r="149" spans="1:66" ht="8.25" customHeight="1">
      <c r="A149" s="19">
        <v>3</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14"/>
    </row>
    <row r="150" spans="1:66" ht="8.25" customHeight="1">
      <c r="A150" s="19">
        <v>4</v>
      </c>
      <c r="B150" s="4"/>
      <c r="C150" s="4"/>
      <c r="D150" s="41"/>
      <c r="E150" s="42"/>
      <c r="F150" s="4"/>
      <c r="G150" s="56" t="s">
        <v>73</v>
      </c>
      <c r="H150" s="56"/>
      <c r="I150" s="56"/>
      <c r="J150" s="56"/>
      <c r="K150" s="56"/>
      <c r="L150" s="56"/>
      <c r="M150" s="56"/>
      <c r="N150" s="56"/>
      <c r="O150" s="56"/>
      <c r="P150" s="56"/>
      <c r="Q150" s="56"/>
      <c r="R150" s="56"/>
      <c r="S150" s="56"/>
      <c r="T150" s="56"/>
      <c r="U150" s="56"/>
      <c r="V150" s="56"/>
      <c r="W150" s="4"/>
      <c r="X150" s="4"/>
      <c r="Y150" s="41"/>
      <c r="Z150" s="42"/>
      <c r="AA150" s="4"/>
      <c r="AB150" s="56" t="s">
        <v>74</v>
      </c>
      <c r="AC150" s="56"/>
      <c r="AD150" s="56"/>
      <c r="AE150" s="56"/>
      <c r="AF150" s="56"/>
      <c r="AG150" s="56"/>
      <c r="AH150" s="56"/>
      <c r="AI150" s="56"/>
      <c r="AJ150" s="56"/>
      <c r="AK150" s="56"/>
      <c r="AL150" s="56"/>
      <c r="AM150" s="56"/>
      <c r="AN150" s="56"/>
      <c r="AO150" s="56"/>
      <c r="AP150" s="56"/>
      <c r="AQ150" s="56"/>
      <c r="AR150" s="4"/>
      <c r="AS150" s="4"/>
      <c r="AT150" s="41"/>
      <c r="AU150" s="42"/>
      <c r="AV150" s="4"/>
      <c r="AW150" s="56" t="s">
        <v>75</v>
      </c>
      <c r="AX150" s="56"/>
      <c r="AY150" s="56"/>
      <c r="AZ150" s="56"/>
      <c r="BA150" s="56"/>
      <c r="BB150" s="56"/>
      <c r="BC150" s="56"/>
      <c r="BD150" s="56"/>
      <c r="BE150" s="56"/>
      <c r="BF150" s="56"/>
      <c r="BG150" s="56"/>
      <c r="BH150" s="56"/>
      <c r="BI150" s="56"/>
      <c r="BJ150" s="56"/>
      <c r="BK150" s="56"/>
      <c r="BL150" s="56"/>
      <c r="BM150" s="4"/>
      <c r="BN150" s="14"/>
    </row>
    <row r="151" spans="1:66" ht="8.25" customHeight="1">
      <c r="A151" s="19">
        <v>5</v>
      </c>
      <c r="B151" s="4"/>
      <c r="C151" s="4"/>
      <c r="D151" s="43"/>
      <c r="E151" s="44"/>
      <c r="F151" s="4"/>
      <c r="G151" s="56"/>
      <c r="H151" s="56"/>
      <c r="I151" s="56"/>
      <c r="J151" s="56"/>
      <c r="K151" s="56"/>
      <c r="L151" s="56"/>
      <c r="M151" s="56"/>
      <c r="N151" s="56"/>
      <c r="O151" s="56"/>
      <c r="P151" s="56"/>
      <c r="Q151" s="56"/>
      <c r="R151" s="56"/>
      <c r="S151" s="56"/>
      <c r="T151" s="56"/>
      <c r="U151" s="56"/>
      <c r="V151" s="56"/>
      <c r="W151" s="4"/>
      <c r="X151" s="4"/>
      <c r="Y151" s="43"/>
      <c r="Z151" s="44"/>
      <c r="AA151" s="4"/>
      <c r="AB151" s="56"/>
      <c r="AC151" s="56"/>
      <c r="AD151" s="56"/>
      <c r="AE151" s="56"/>
      <c r="AF151" s="56"/>
      <c r="AG151" s="56"/>
      <c r="AH151" s="56"/>
      <c r="AI151" s="56"/>
      <c r="AJ151" s="56"/>
      <c r="AK151" s="56"/>
      <c r="AL151" s="56"/>
      <c r="AM151" s="56"/>
      <c r="AN151" s="56"/>
      <c r="AO151" s="56"/>
      <c r="AP151" s="56"/>
      <c r="AQ151" s="56"/>
      <c r="AR151" s="4"/>
      <c r="AS151" s="4"/>
      <c r="AT151" s="43"/>
      <c r="AU151" s="44"/>
      <c r="AV151" s="4"/>
      <c r="AW151" s="56"/>
      <c r="AX151" s="56"/>
      <c r="AY151" s="56"/>
      <c r="AZ151" s="56"/>
      <c r="BA151" s="56"/>
      <c r="BB151" s="56"/>
      <c r="BC151" s="56"/>
      <c r="BD151" s="56"/>
      <c r="BE151" s="56"/>
      <c r="BF151" s="56"/>
      <c r="BG151" s="56"/>
      <c r="BH151" s="56"/>
      <c r="BI151" s="56"/>
      <c r="BJ151" s="56"/>
      <c r="BK151" s="56"/>
      <c r="BL151" s="56"/>
      <c r="BM151" s="4"/>
      <c r="BN151" s="14"/>
    </row>
    <row r="152" spans="1:66" ht="8.25" customHeight="1">
      <c r="A152" s="19">
        <v>6</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14"/>
    </row>
    <row r="153" spans="1:66" ht="8.25" customHeight="1">
      <c r="A153" s="19"/>
      <c r="B153" s="4"/>
      <c r="C153" s="4"/>
      <c r="D153" s="41"/>
      <c r="E153" s="42"/>
      <c r="F153" s="4"/>
      <c r="G153" s="56" t="s">
        <v>76</v>
      </c>
      <c r="H153" s="56"/>
      <c r="I153" s="56"/>
      <c r="J153" s="56"/>
      <c r="K153" s="56"/>
      <c r="L153" s="56"/>
      <c r="M153" s="56"/>
      <c r="N153" s="56"/>
      <c r="O153" s="56"/>
      <c r="P153" s="56"/>
      <c r="Q153" s="56"/>
      <c r="R153" s="56"/>
      <c r="S153" s="56"/>
      <c r="T153" s="56"/>
      <c r="U153" s="56"/>
      <c r="V153" s="56"/>
      <c r="W153" s="4"/>
      <c r="X153" s="4"/>
      <c r="Y153" s="41"/>
      <c r="Z153" s="42"/>
      <c r="AA153" s="4"/>
      <c r="AB153" s="56" t="s">
        <v>77</v>
      </c>
      <c r="AC153" s="56"/>
      <c r="AD153" s="56"/>
      <c r="AE153" s="56"/>
      <c r="AF153" s="56"/>
      <c r="AG153" s="56"/>
      <c r="AH153" s="56"/>
      <c r="AI153" s="56"/>
      <c r="AJ153" s="56"/>
      <c r="AK153" s="56"/>
      <c r="AL153" s="56"/>
      <c r="AM153" s="56"/>
      <c r="AN153" s="56"/>
      <c r="AO153" s="56"/>
      <c r="AP153" s="56"/>
      <c r="AQ153" s="56"/>
      <c r="AR153" s="4"/>
      <c r="AS153" s="4"/>
      <c r="AT153" s="41"/>
      <c r="AU153" s="42"/>
      <c r="AV153" s="4"/>
      <c r="AW153" s="56" t="s">
        <v>78</v>
      </c>
      <c r="AX153" s="56"/>
      <c r="AY153" s="56"/>
      <c r="AZ153" s="56"/>
      <c r="BA153" s="56"/>
      <c r="BB153" s="56"/>
      <c r="BC153" s="56"/>
      <c r="BD153" s="56"/>
      <c r="BE153" s="56"/>
      <c r="BF153" s="56"/>
      <c r="BG153" s="56"/>
      <c r="BH153" s="56"/>
      <c r="BI153" s="56"/>
      <c r="BJ153" s="56"/>
      <c r="BK153" s="56"/>
      <c r="BL153" s="56"/>
      <c r="BM153" s="4"/>
      <c r="BN153" s="14"/>
    </row>
    <row r="154" spans="1:66" ht="8.25" customHeight="1">
      <c r="A154" s="19"/>
      <c r="B154" s="4"/>
      <c r="C154" s="4"/>
      <c r="D154" s="43"/>
      <c r="E154" s="44"/>
      <c r="F154" s="4"/>
      <c r="G154" s="56"/>
      <c r="H154" s="56"/>
      <c r="I154" s="56"/>
      <c r="J154" s="56"/>
      <c r="K154" s="56"/>
      <c r="L154" s="56"/>
      <c r="M154" s="56"/>
      <c r="N154" s="56"/>
      <c r="O154" s="56"/>
      <c r="P154" s="56"/>
      <c r="Q154" s="56"/>
      <c r="R154" s="56"/>
      <c r="S154" s="56"/>
      <c r="T154" s="56"/>
      <c r="U154" s="56"/>
      <c r="V154" s="56"/>
      <c r="W154" s="4"/>
      <c r="X154" s="4"/>
      <c r="Y154" s="43"/>
      <c r="Z154" s="44"/>
      <c r="AA154" s="4"/>
      <c r="AB154" s="56"/>
      <c r="AC154" s="56"/>
      <c r="AD154" s="56"/>
      <c r="AE154" s="56"/>
      <c r="AF154" s="56"/>
      <c r="AG154" s="56"/>
      <c r="AH154" s="56"/>
      <c r="AI154" s="56"/>
      <c r="AJ154" s="56"/>
      <c r="AK154" s="56"/>
      <c r="AL154" s="56"/>
      <c r="AM154" s="56"/>
      <c r="AN154" s="56"/>
      <c r="AO154" s="56"/>
      <c r="AP154" s="56"/>
      <c r="AQ154" s="56"/>
      <c r="AR154" s="4"/>
      <c r="AS154" s="4"/>
      <c r="AT154" s="43"/>
      <c r="AU154" s="44"/>
      <c r="AV154" s="4"/>
      <c r="AW154" s="56"/>
      <c r="AX154" s="56"/>
      <c r="AY154" s="56"/>
      <c r="AZ154" s="56"/>
      <c r="BA154" s="56"/>
      <c r="BB154" s="56"/>
      <c r="BC154" s="56"/>
      <c r="BD154" s="56"/>
      <c r="BE154" s="56"/>
      <c r="BF154" s="56"/>
      <c r="BG154" s="56"/>
      <c r="BH154" s="56"/>
      <c r="BI154" s="56"/>
      <c r="BJ154" s="56"/>
      <c r="BK154" s="56"/>
      <c r="BL154" s="56"/>
      <c r="BM154" s="4"/>
      <c r="BN154" s="14"/>
    </row>
    <row r="155" spans="1:66" ht="8.25" customHeight="1">
      <c r="A155" s="19"/>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14"/>
    </row>
    <row r="156" spans="1:66" ht="8.25" customHeight="1">
      <c r="A156" s="19"/>
      <c r="B156" s="4"/>
      <c r="C156" s="4"/>
      <c r="D156" s="41"/>
      <c r="E156" s="42"/>
      <c r="F156" s="4"/>
      <c r="G156" s="56" t="s">
        <v>120</v>
      </c>
      <c r="H156" s="56"/>
      <c r="I156" s="56"/>
      <c r="J156" s="56"/>
      <c r="K156" s="56"/>
      <c r="L156" s="56"/>
      <c r="M156" s="56"/>
      <c r="N156" s="56"/>
      <c r="O156" s="56"/>
      <c r="P156" s="56"/>
      <c r="Q156" s="56"/>
      <c r="R156" s="56"/>
      <c r="S156" s="56"/>
      <c r="T156" s="56"/>
      <c r="U156" s="56"/>
      <c r="V156" s="56"/>
      <c r="W156" s="4"/>
      <c r="X156" s="4"/>
      <c r="Y156" s="41"/>
      <c r="Z156" s="42"/>
      <c r="AA156" s="4"/>
      <c r="AB156" s="56" t="s">
        <v>119</v>
      </c>
      <c r="AC156" s="56"/>
      <c r="AD156" s="56"/>
      <c r="AE156" s="56"/>
      <c r="AF156" s="56"/>
      <c r="AG156" s="56"/>
      <c r="AH156" s="56"/>
      <c r="AI156" s="56"/>
      <c r="AJ156" s="56"/>
      <c r="AK156" s="56"/>
      <c r="AL156" s="56"/>
      <c r="AM156" s="56"/>
      <c r="AN156" s="56"/>
      <c r="AO156" s="56"/>
      <c r="AP156" s="56"/>
      <c r="AQ156" s="56"/>
      <c r="AR156" s="4"/>
      <c r="AS156" s="4"/>
      <c r="AT156" s="41"/>
      <c r="AU156" s="42"/>
      <c r="AV156" s="4"/>
      <c r="AW156" s="56" t="s">
        <v>79</v>
      </c>
      <c r="AX156" s="56"/>
      <c r="AY156" s="56"/>
      <c r="AZ156" s="56"/>
      <c r="BA156" s="56"/>
      <c r="BB156" s="56"/>
      <c r="BC156" s="56"/>
      <c r="BD156" s="56"/>
      <c r="BE156" s="56"/>
      <c r="BF156" s="56"/>
      <c r="BG156" s="56"/>
      <c r="BH156" s="56"/>
      <c r="BI156" s="56"/>
      <c r="BJ156" s="56"/>
      <c r="BK156" s="56"/>
      <c r="BL156" s="56"/>
      <c r="BM156" s="4"/>
      <c r="BN156" s="14"/>
    </row>
    <row r="157" spans="1:66" ht="8.25" customHeight="1">
      <c r="A157" s="19"/>
      <c r="B157" s="4"/>
      <c r="C157" s="4"/>
      <c r="D157" s="43"/>
      <c r="E157" s="44"/>
      <c r="F157" s="4"/>
      <c r="G157" s="56"/>
      <c r="H157" s="56"/>
      <c r="I157" s="56"/>
      <c r="J157" s="56"/>
      <c r="K157" s="56"/>
      <c r="L157" s="56"/>
      <c r="M157" s="56"/>
      <c r="N157" s="56"/>
      <c r="O157" s="56"/>
      <c r="P157" s="56"/>
      <c r="Q157" s="56"/>
      <c r="R157" s="56"/>
      <c r="S157" s="56"/>
      <c r="T157" s="56"/>
      <c r="U157" s="56"/>
      <c r="V157" s="56"/>
      <c r="W157" s="4"/>
      <c r="X157" s="4"/>
      <c r="Y157" s="43"/>
      <c r="Z157" s="44"/>
      <c r="AA157" s="4"/>
      <c r="AB157" s="56"/>
      <c r="AC157" s="56"/>
      <c r="AD157" s="56"/>
      <c r="AE157" s="56"/>
      <c r="AF157" s="56"/>
      <c r="AG157" s="56"/>
      <c r="AH157" s="56"/>
      <c r="AI157" s="56"/>
      <c r="AJ157" s="56"/>
      <c r="AK157" s="56"/>
      <c r="AL157" s="56"/>
      <c r="AM157" s="56"/>
      <c r="AN157" s="56"/>
      <c r="AO157" s="56"/>
      <c r="AP157" s="56"/>
      <c r="AQ157" s="56"/>
      <c r="AR157" s="4"/>
      <c r="AS157" s="4"/>
      <c r="AT157" s="43"/>
      <c r="AU157" s="44"/>
      <c r="AV157" s="4"/>
      <c r="AW157" s="56"/>
      <c r="AX157" s="56"/>
      <c r="AY157" s="56"/>
      <c r="AZ157" s="56"/>
      <c r="BA157" s="56"/>
      <c r="BB157" s="56"/>
      <c r="BC157" s="56"/>
      <c r="BD157" s="56"/>
      <c r="BE157" s="56"/>
      <c r="BF157" s="56"/>
      <c r="BG157" s="56"/>
      <c r="BH157" s="56"/>
      <c r="BI157" s="56"/>
      <c r="BJ157" s="56"/>
      <c r="BK157" s="56"/>
      <c r="BL157" s="56"/>
      <c r="BM157" s="4"/>
      <c r="BN157" s="14"/>
    </row>
    <row r="158" spans="1:66" ht="8.25" customHeight="1">
      <c r="A158" s="19"/>
      <c r="B158" s="4"/>
      <c r="C158" s="4"/>
      <c r="D158" s="11"/>
      <c r="E158" s="11"/>
      <c r="F158" s="4"/>
      <c r="G158" s="12"/>
      <c r="H158" s="12"/>
      <c r="I158" s="12"/>
      <c r="J158" s="12"/>
      <c r="K158" s="12"/>
      <c r="L158" s="12"/>
      <c r="M158" s="12"/>
      <c r="N158" s="12"/>
      <c r="O158" s="12"/>
      <c r="P158" s="12"/>
      <c r="Q158" s="12"/>
      <c r="R158" s="12"/>
      <c r="S158" s="12"/>
      <c r="T158" s="12"/>
      <c r="U158" s="12"/>
      <c r="V158" s="12"/>
      <c r="W158" s="4"/>
      <c r="X158" s="4"/>
      <c r="Y158" s="11"/>
      <c r="Z158" s="11"/>
      <c r="AA158" s="4"/>
      <c r="AB158" s="12"/>
      <c r="AC158" s="12"/>
      <c r="AD158" s="12"/>
      <c r="AE158" s="12"/>
      <c r="AF158" s="12"/>
      <c r="AG158" s="12"/>
      <c r="AH158" s="12"/>
      <c r="AI158" s="12"/>
      <c r="AJ158" s="12"/>
      <c r="AK158" s="12"/>
      <c r="AL158" s="12"/>
      <c r="AM158" s="12"/>
      <c r="AN158" s="12"/>
      <c r="AO158" s="12"/>
      <c r="AP158" s="12"/>
      <c r="AQ158" s="12"/>
      <c r="AR158" s="4"/>
      <c r="AS158" s="4"/>
      <c r="AT158" s="11"/>
      <c r="AU158" s="11"/>
      <c r="AV158" s="4"/>
      <c r="AW158" s="12"/>
      <c r="AX158" s="12"/>
      <c r="AY158" s="12"/>
      <c r="AZ158" s="12"/>
      <c r="BA158" s="12"/>
      <c r="BB158" s="12"/>
      <c r="BC158" s="12"/>
      <c r="BD158" s="12"/>
      <c r="BE158" s="12"/>
      <c r="BF158" s="12"/>
      <c r="BG158" s="12"/>
      <c r="BH158" s="12"/>
      <c r="BI158" s="12"/>
      <c r="BJ158" s="12"/>
      <c r="BK158" s="12"/>
      <c r="BL158" s="12"/>
      <c r="BM158" s="4"/>
      <c r="BN158" s="14"/>
    </row>
    <row r="159" spans="1:66" ht="8.25" customHeight="1">
      <c r="A159" s="19"/>
      <c r="B159" s="4"/>
      <c r="C159" s="4"/>
      <c r="D159" s="41"/>
      <c r="E159" s="42"/>
      <c r="F159" s="4"/>
      <c r="G159" s="56" t="s">
        <v>117</v>
      </c>
      <c r="H159" s="56"/>
      <c r="I159" s="56"/>
      <c r="J159" s="56"/>
      <c r="K159" s="56"/>
      <c r="L159" s="56"/>
      <c r="M159" s="56"/>
      <c r="N159" s="56"/>
      <c r="O159" s="56"/>
      <c r="P159" s="56"/>
      <c r="Q159" s="56"/>
      <c r="R159" s="56"/>
      <c r="S159" s="56"/>
      <c r="T159" s="56"/>
      <c r="U159" s="56"/>
      <c r="V159" s="56"/>
      <c r="W159" s="4"/>
      <c r="X159" s="4"/>
      <c r="Y159" s="41"/>
      <c r="Z159" s="42"/>
      <c r="AA159" s="4"/>
      <c r="AB159" s="56" t="s">
        <v>118</v>
      </c>
      <c r="AC159" s="56"/>
      <c r="AD159" s="56"/>
      <c r="AE159" s="56"/>
      <c r="AF159" s="56"/>
      <c r="AG159" s="56"/>
      <c r="AH159" s="56"/>
      <c r="AI159" s="56"/>
      <c r="AJ159" s="56"/>
      <c r="AK159" s="56"/>
      <c r="AL159" s="56"/>
      <c r="AM159" s="56"/>
      <c r="AN159" s="56"/>
      <c r="AO159" s="56"/>
      <c r="AP159" s="56"/>
      <c r="AQ159" s="56"/>
      <c r="AR159" s="4"/>
      <c r="AS159" s="4"/>
      <c r="AT159" s="41"/>
      <c r="AU159" s="42"/>
      <c r="AV159" s="4"/>
      <c r="AW159" s="56" t="s">
        <v>155</v>
      </c>
      <c r="AX159" s="56"/>
      <c r="AY159" s="56"/>
      <c r="AZ159" s="56"/>
      <c r="BA159" s="56"/>
      <c r="BB159" s="56"/>
      <c r="BC159" s="56"/>
      <c r="BD159" s="56"/>
      <c r="BE159" s="56"/>
      <c r="BF159" s="56"/>
      <c r="BG159" s="56"/>
      <c r="BH159" s="56"/>
      <c r="BI159" s="56"/>
      <c r="BJ159" s="56"/>
      <c r="BK159" s="56"/>
      <c r="BL159" s="56"/>
      <c r="BM159" s="4"/>
      <c r="BN159" s="14"/>
    </row>
    <row r="160" spans="1:66" ht="8.25" customHeight="1">
      <c r="A160" s="19"/>
      <c r="B160" s="4"/>
      <c r="C160" s="4"/>
      <c r="D160" s="43"/>
      <c r="E160" s="44"/>
      <c r="F160" s="4"/>
      <c r="G160" s="56"/>
      <c r="H160" s="56"/>
      <c r="I160" s="56"/>
      <c r="J160" s="56"/>
      <c r="K160" s="56"/>
      <c r="L160" s="56"/>
      <c r="M160" s="56"/>
      <c r="N160" s="56"/>
      <c r="O160" s="56"/>
      <c r="P160" s="56"/>
      <c r="Q160" s="56"/>
      <c r="R160" s="56"/>
      <c r="S160" s="56"/>
      <c r="T160" s="56"/>
      <c r="U160" s="56"/>
      <c r="V160" s="56"/>
      <c r="W160" s="4"/>
      <c r="X160" s="4"/>
      <c r="Y160" s="43"/>
      <c r="Z160" s="44"/>
      <c r="AA160" s="4"/>
      <c r="AB160" s="56"/>
      <c r="AC160" s="56"/>
      <c r="AD160" s="56"/>
      <c r="AE160" s="56"/>
      <c r="AF160" s="56"/>
      <c r="AG160" s="56"/>
      <c r="AH160" s="56"/>
      <c r="AI160" s="56"/>
      <c r="AJ160" s="56"/>
      <c r="AK160" s="56"/>
      <c r="AL160" s="56"/>
      <c r="AM160" s="56"/>
      <c r="AN160" s="56"/>
      <c r="AO160" s="56"/>
      <c r="AP160" s="56"/>
      <c r="AQ160" s="56"/>
      <c r="AR160" s="4"/>
      <c r="AS160" s="4"/>
      <c r="AT160" s="43"/>
      <c r="AU160" s="44"/>
      <c r="AV160" s="4"/>
      <c r="AW160" s="56"/>
      <c r="AX160" s="56"/>
      <c r="AY160" s="56"/>
      <c r="AZ160" s="56"/>
      <c r="BA160" s="56"/>
      <c r="BB160" s="56"/>
      <c r="BC160" s="56"/>
      <c r="BD160" s="56"/>
      <c r="BE160" s="56"/>
      <c r="BF160" s="56"/>
      <c r="BG160" s="56"/>
      <c r="BH160" s="56"/>
      <c r="BI160" s="56"/>
      <c r="BJ160" s="56"/>
      <c r="BK160" s="56"/>
      <c r="BL160" s="56"/>
      <c r="BM160" s="4"/>
      <c r="BN160" s="14"/>
    </row>
    <row r="161" spans="1:66" ht="8.25" customHeight="1">
      <c r="A161" s="19"/>
      <c r="B161" s="4"/>
      <c r="C161" s="4"/>
      <c r="D161" s="11"/>
      <c r="E161" s="11"/>
      <c r="F161" s="4"/>
      <c r="G161" s="12"/>
      <c r="H161" s="12"/>
      <c r="I161" s="12"/>
      <c r="J161" s="12"/>
      <c r="K161" s="12"/>
      <c r="L161" s="12"/>
      <c r="M161" s="12"/>
      <c r="N161" s="12"/>
      <c r="O161" s="12"/>
      <c r="P161" s="12"/>
      <c r="Q161" s="12"/>
      <c r="R161" s="12"/>
      <c r="S161" s="12"/>
      <c r="T161" s="12"/>
      <c r="U161" s="12"/>
      <c r="V161" s="12"/>
      <c r="W161" s="4"/>
      <c r="X161" s="4"/>
      <c r="Y161" s="11"/>
      <c r="Z161" s="11"/>
      <c r="AA161" s="4"/>
      <c r="AB161" s="12"/>
      <c r="AC161" s="12"/>
      <c r="AD161" s="12"/>
      <c r="AE161" s="12"/>
      <c r="AF161" s="12"/>
      <c r="AG161" s="12"/>
      <c r="AH161" s="12"/>
      <c r="AI161" s="12"/>
      <c r="AJ161" s="12"/>
      <c r="AK161" s="12"/>
      <c r="AL161" s="12"/>
      <c r="AM161" s="12"/>
      <c r="AN161" s="12"/>
      <c r="AO161" s="12"/>
      <c r="AP161" s="12"/>
      <c r="AQ161" s="12"/>
      <c r="AR161" s="4"/>
      <c r="AS161" s="4"/>
      <c r="AT161" s="11"/>
      <c r="AU161" s="11"/>
      <c r="AV161" s="4"/>
      <c r="AW161" s="12"/>
      <c r="AX161" s="12"/>
      <c r="AY161" s="12"/>
      <c r="AZ161" s="12"/>
      <c r="BA161" s="12"/>
      <c r="BB161" s="12"/>
      <c r="BC161" s="12"/>
      <c r="BD161" s="12"/>
      <c r="BE161" s="12"/>
      <c r="BF161" s="12"/>
      <c r="BG161" s="12"/>
      <c r="BH161" s="12"/>
      <c r="BI161" s="12"/>
      <c r="BJ161" s="12"/>
      <c r="BK161" s="12"/>
      <c r="BL161" s="12"/>
      <c r="BM161" s="4"/>
      <c r="BN161" s="14"/>
    </row>
    <row r="162" spans="1:66" ht="8.25" customHeight="1">
      <c r="A162" s="19"/>
      <c r="B162" s="4"/>
      <c r="C162" s="4"/>
      <c r="D162" s="37"/>
      <c r="E162" s="38"/>
      <c r="F162" s="4"/>
      <c r="G162" s="56" t="s">
        <v>156</v>
      </c>
      <c r="H162" s="56"/>
      <c r="I162" s="56"/>
      <c r="J162" s="56"/>
      <c r="K162" s="56"/>
      <c r="L162" s="56"/>
      <c r="M162" s="56"/>
      <c r="N162" s="56"/>
      <c r="O162" s="56"/>
      <c r="P162" s="56"/>
      <c r="Q162" s="56"/>
      <c r="R162" s="56"/>
      <c r="S162" s="56"/>
      <c r="T162" s="56"/>
      <c r="U162" s="56"/>
      <c r="V162" s="56"/>
      <c r="W162" s="4"/>
      <c r="X162" s="4"/>
      <c r="Y162" s="41"/>
      <c r="Z162" s="42"/>
      <c r="AA162" s="4"/>
      <c r="AB162" s="56" t="s">
        <v>264</v>
      </c>
      <c r="AC162" s="56"/>
      <c r="AD162" s="56"/>
      <c r="AE162" s="56"/>
      <c r="AF162" s="56"/>
      <c r="AG162" s="56"/>
      <c r="AH162" s="56"/>
      <c r="AI162" s="56"/>
      <c r="AJ162" s="56"/>
      <c r="AK162" s="56"/>
      <c r="AL162" s="56"/>
      <c r="AM162" s="56"/>
      <c r="AN162" s="56"/>
      <c r="AO162" s="56"/>
      <c r="AP162" s="56"/>
      <c r="AQ162" s="56"/>
      <c r="AR162" s="4"/>
      <c r="AS162" s="4"/>
      <c r="AT162" s="41"/>
      <c r="AU162" s="42"/>
      <c r="AV162" s="4"/>
      <c r="AW162" s="109" t="s">
        <v>25</v>
      </c>
      <c r="AX162" s="109"/>
      <c r="AY162" s="109"/>
      <c r="AZ162" s="109"/>
      <c r="BA162" s="68"/>
      <c r="BB162" s="68"/>
      <c r="BC162" s="68"/>
      <c r="BD162" s="68"/>
      <c r="BE162" s="68"/>
      <c r="BF162" s="68"/>
      <c r="BG162" s="68"/>
      <c r="BH162" s="68"/>
      <c r="BI162" s="68"/>
      <c r="BJ162" s="68"/>
      <c r="BK162" s="68"/>
      <c r="BL162" s="68"/>
      <c r="BM162" s="4"/>
      <c r="BN162" s="14"/>
    </row>
    <row r="163" spans="1:66" ht="8.25" customHeight="1">
      <c r="A163" s="19"/>
      <c r="B163" s="4"/>
      <c r="C163" s="4"/>
      <c r="D163" s="39"/>
      <c r="E163" s="40"/>
      <c r="F163" s="4"/>
      <c r="G163" s="56"/>
      <c r="H163" s="56"/>
      <c r="I163" s="56"/>
      <c r="J163" s="56"/>
      <c r="K163" s="56"/>
      <c r="L163" s="56"/>
      <c r="M163" s="56"/>
      <c r="N163" s="56"/>
      <c r="O163" s="56"/>
      <c r="P163" s="56"/>
      <c r="Q163" s="56"/>
      <c r="R163" s="56"/>
      <c r="S163" s="56"/>
      <c r="T163" s="56"/>
      <c r="U163" s="56"/>
      <c r="V163" s="56"/>
      <c r="W163" s="4"/>
      <c r="X163" s="4"/>
      <c r="Y163" s="43"/>
      <c r="Z163" s="44"/>
      <c r="AA163" s="4"/>
      <c r="AB163" s="56"/>
      <c r="AC163" s="56"/>
      <c r="AD163" s="56"/>
      <c r="AE163" s="56"/>
      <c r="AF163" s="56"/>
      <c r="AG163" s="56"/>
      <c r="AH163" s="56"/>
      <c r="AI163" s="56"/>
      <c r="AJ163" s="56"/>
      <c r="AK163" s="56"/>
      <c r="AL163" s="56"/>
      <c r="AM163" s="56"/>
      <c r="AN163" s="56"/>
      <c r="AO163" s="56"/>
      <c r="AP163" s="56"/>
      <c r="AQ163" s="56"/>
      <c r="AR163" s="4"/>
      <c r="AS163" s="4"/>
      <c r="AT163" s="43"/>
      <c r="AU163" s="44"/>
      <c r="AV163" s="4"/>
      <c r="AW163" s="109"/>
      <c r="AX163" s="109"/>
      <c r="AY163" s="109"/>
      <c r="AZ163" s="109"/>
      <c r="BA163" s="86"/>
      <c r="BB163" s="86"/>
      <c r="BC163" s="86"/>
      <c r="BD163" s="86"/>
      <c r="BE163" s="86"/>
      <c r="BF163" s="86"/>
      <c r="BG163" s="86"/>
      <c r="BH163" s="86"/>
      <c r="BI163" s="86"/>
      <c r="BJ163" s="86"/>
      <c r="BK163" s="86"/>
      <c r="BL163" s="86"/>
      <c r="BM163" s="4"/>
      <c r="BN163" s="14"/>
    </row>
    <row r="164" spans="1:66" ht="8.25" customHeight="1">
      <c r="A164" s="20"/>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8"/>
    </row>
    <row r="166" spans="1:66" ht="8.25" customHeight="1">
      <c r="A166" s="57" t="s">
        <v>103</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9"/>
    </row>
    <row r="167" spans="1:66" ht="8.25" customHeight="1">
      <c r="A167" s="60"/>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2"/>
    </row>
    <row r="168" spans="1:66" ht="8.25" customHeight="1">
      <c r="A168" s="1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14"/>
    </row>
    <row r="169" spans="1:66" ht="8.25" customHeight="1">
      <c r="A169" s="15"/>
      <c r="B169" s="4"/>
      <c r="C169" s="4"/>
      <c r="D169" s="41"/>
      <c r="E169" s="42"/>
      <c r="F169" s="4"/>
      <c r="G169" s="56" t="s">
        <v>84</v>
      </c>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21"/>
      <c r="AH169" s="4"/>
      <c r="AI169" s="4"/>
      <c r="AJ169" s="41"/>
      <c r="AK169" s="42"/>
      <c r="AL169" s="4"/>
      <c r="AM169" s="56" t="s">
        <v>85</v>
      </c>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4"/>
      <c r="BN169" s="14"/>
    </row>
    <row r="170" spans="1:66" ht="8.25" customHeight="1">
      <c r="A170" s="15"/>
      <c r="B170" s="4"/>
      <c r="C170" s="4"/>
      <c r="D170" s="43"/>
      <c r="E170" s="44"/>
      <c r="F170" s="4"/>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21"/>
      <c r="AH170" s="4"/>
      <c r="AI170" s="4"/>
      <c r="AJ170" s="43"/>
      <c r="AK170" s="44"/>
      <c r="AL170" s="4"/>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4"/>
      <c r="BN170" s="14"/>
    </row>
    <row r="171" spans="1:66" ht="8.25" customHeight="1">
      <c r="A171" s="1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14"/>
    </row>
    <row r="172" spans="1:66" ht="8.25" customHeight="1">
      <c r="A172" s="15"/>
      <c r="B172" s="4"/>
      <c r="C172" s="4"/>
      <c r="D172" s="41"/>
      <c r="E172" s="42"/>
      <c r="F172" s="4"/>
      <c r="G172" s="56" t="s">
        <v>207</v>
      </c>
      <c r="H172" s="56"/>
      <c r="I172" s="56"/>
      <c r="J172" s="56"/>
      <c r="K172" s="56"/>
      <c r="L172" s="56"/>
      <c r="M172" s="56"/>
      <c r="N172" s="56"/>
      <c r="O172" s="56"/>
      <c r="P172" s="56"/>
      <c r="Q172" s="56"/>
      <c r="R172" s="56"/>
      <c r="S172" s="56"/>
      <c r="T172" s="56"/>
      <c r="U172" s="56"/>
      <c r="V172" s="56"/>
      <c r="W172" s="4"/>
      <c r="X172" s="4"/>
      <c r="Y172" s="41"/>
      <c r="Z172" s="42"/>
      <c r="AA172" s="4"/>
      <c r="AB172" s="56" t="s">
        <v>81</v>
      </c>
      <c r="AC172" s="56"/>
      <c r="AD172" s="56"/>
      <c r="AE172" s="56"/>
      <c r="AF172" s="56"/>
      <c r="AG172" s="56"/>
      <c r="AH172" s="56"/>
      <c r="AI172" s="56"/>
      <c r="AJ172" s="56"/>
      <c r="AK172" s="56"/>
      <c r="AL172" s="56"/>
      <c r="AM172" s="56"/>
      <c r="AN172" s="56"/>
      <c r="AO172" s="56"/>
      <c r="AP172" s="56"/>
      <c r="AQ172" s="56"/>
      <c r="AR172" s="4"/>
      <c r="AS172" s="4"/>
      <c r="AT172" s="41"/>
      <c r="AU172" s="42"/>
      <c r="AV172" s="4"/>
      <c r="AW172" s="109" t="s">
        <v>25</v>
      </c>
      <c r="AX172" s="109"/>
      <c r="AY172" s="109"/>
      <c r="AZ172" s="109"/>
      <c r="BA172" s="68"/>
      <c r="BB172" s="68"/>
      <c r="BC172" s="68"/>
      <c r="BD172" s="68"/>
      <c r="BE172" s="68"/>
      <c r="BF172" s="68"/>
      <c r="BG172" s="68"/>
      <c r="BH172" s="68"/>
      <c r="BI172" s="68"/>
      <c r="BJ172" s="68"/>
      <c r="BK172" s="68"/>
      <c r="BL172" s="68"/>
      <c r="BM172" s="4"/>
      <c r="BN172" s="14"/>
    </row>
    <row r="173" spans="1:66" ht="8.25" customHeight="1">
      <c r="A173" s="15"/>
      <c r="B173" s="4"/>
      <c r="C173" s="4"/>
      <c r="D173" s="43"/>
      <c r="E173" s="44"/>
      <c r="F173" s="4"/>
      <c r="G173" s="56"/>
      <c r="H173" s="56"/>
      <c r="I173" s="56"/>
      <c r="J173" s="56"/>
      <c r="K173" s="56"/>
      <c r="L173" s="56"/>
      <c r="M173" s="56"/>
      <c r="N173" s="56"/>
      <c r="O173" s="56"/>
      <c r="P173" s="56"/>
      <c r="Q173" s="56"/>
      <c r="R173" s="56"/>
      <c r="S173" s="56"/>
      <c r="T173" s="56"/>
      <c r="U173" s="56"/>
      <c r="V173" s="56"/>
      <c r="W173" s="4"/>
      <c r="X173" s="4"/>
      <c r="Y173" s="43"/>
      <c r="Z173" s="44"/>
      <c r="AA173" s="4"/>
      <c r="AB173" s="56"/>
      <c r="AC173" s="56"/>
      <c r="AD173" s="56"/>
      <c r="AE173" s="56"/>
      <c r="AF173" s="56"/>
      <c r="AG173" s="56"/>
      <c r="AH173" s="56"/>
      <c r="AI173" s="56"/>
      <c r="AJ173" s="56"/>
      <c r="AK173" s="56"/>
      <c r="AL173" s="56"/>
      <c r="AM173" s="56"/>
      <c r="AN173" s="56"/>
      <c r="AO173" s="56"/>
      <c r="AP173" s="56"/>
      <c r="AQ173" s="56"/>
      <c r="AR173" s="4"/>
      <c r="AS173" s="4"/>
      <c r="AT173" s="43"/>
      <c r="AU173" s="44"/>
      <c r="AV173" s="4"/>
      <c r="AW173" s="109"/>
      <c r="AX173" s="109"/>
      <c r="AY173" s="109"/>
      <c r="AZ173" s="109"/>
      <c r="BA173" s="86"/>
      <c r="BB173" s="86"/>
      <c r="BC173" s="86"/>
      <c r="BD173" s="86"/>
      <c r="BE173" s="86"/>
      <c r="BF173" s="86"/>
      <c r="BG173" s="86"/>
      <c r="BH173" s="86"/>
      <c r="BI173" s="86"/>
      <c r="BJ173" s="86"/>
      <c r="BK173" s="86"/>
      <c r="BL173" s="86"/>
      <c r="BM173" s="4"/>
      <c r="BN173" s="14"/>
    </row>
    <row r="174" spans="1:66" ht="8.25" customHeight="1">
      <c r="A174" s="16"/>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8"/>
    </row>
    <row r="179" spans="1:66" ht="8.25" customHeight="1">
      <c r="A179" s="207" t="s">
        <v>162</v>
      </c>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36" t="s">
        <v>201</v>
      </c>
      <c r="BI179" s="36"/>
      <c r="BJ179" s="36"/>
      <c r="BK179" s="36"/>
      <c r="BL179" s="36"/>
      <c r="BM179" s="36"/>
      <c r="BN179" s="36"/>
    </row>
    <row r="180" spans="1:66" ht="8.25" customHeight="1">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36"/>
      <c r="BI180" s="36"/>
      <c r="BJ180" s="36"/>
      <c r="BK180" s="36"/>
      <c r="BL180" s="36"/>
      <c r="BM180" s="36"/>
      <c r="BN180" s="36"/>
    </row>
    <row r="181" spans="1:66" ht="8.25" customHeight="1">
      <c r="A181" s="35" t="s">
        <v>161</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row>
    <row r="182" spans="1:66" ht="8.2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row>
    <row r="183" spans="1:66" ht="8.2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row>
    <row r="184" spans="1:66" ht="8.2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row>
    <row r="185" spans="1:66" ht="8.2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row>
    <row r="186" spans="1:66" ht="8.2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row>
    <row r="187" spans="1:66" ht="8.25" customHeight="1">
      <c r="A187" s="220" t="s">
        <v>206</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1"/>
      <c r="AY187" s="221"/>
      <c r="AZ187" s="221"/>
      <c r="BA187" s="221"/>
      <c r="BB187" s="221"/>
      <c r="BC187" s="221"/>
      <c r="BD187" s="221"/>
      <c r="BE187" s="221"/>
      <c r="BF187" s="221"/>
      <c r="BG187" s="221"/>
      <c r="BH187" s="221"/>
      <c r="BI187" s="221"/>
      <c r="BJ187" s="221"/>
      <c r="BK187" s="221"/>
      <c r="BL187" s="221"/>
      <c r="BM187" s="221"/>
      <c r="BN187" s="222"/>
    </row>
    <row r="188" spans="1:66" ht="8.25" customHeight="1">
      <c r="A188" s="223"/>
      <c r="B188" s="224"/>
      <c r="C188" s="224"/>
      <c r="D188" s="224"/>
      <c r="E188" s="224"/>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224"/>
      <c r="BJ188" s="224"/>
      <c r="BK188" s="224"/>
      <c r="BL188" s="224"/>
      <c r="BM188" s="224"/>
      <c r="BN188" s="225"/>
    </row>
    <row r="189" spans="1:66" ht="8.25" customHeight="1">
      <c r="A189" s="267" t="s">
        <v>177</v>
      </c>
      <c r="B189" s="268"/>
      <c r="C189" s="268"/>
      <c r="D189" s="268"/>
      <c r="E189" s="268"/>
      <c r="F189" s="268"/>
      <c r="G189" s="268"/>
      <c r="H189" s="268"/>
      <c r="I189" s="268"/>
      <c r="J189" s="268"/>
      <c r="K189" s="268"/>
      <c r="L189" s="268"/>
      <c r="M189" s="269"/>
      <c r="N189" s="290" t="s">
        <v>178</v>
      </c>
      <c r="O189" s="290"/>
      <c r="P189" s="290"/>
      <c r="Q189" s="290"/>
      <c r="R189" s="290"/>
      <c r="S189" s="292"/>
      <c r="T189" s="290" t="s">
        <v>182</v>
      </c>
      <c r="U189" s="290"/>
      <c r="V189" s="290"/>
      <c r="W189" s="290"/>
      <c r="X189" s="290"/>
      <c r="Y189" s="290"/>
      <c r="Z189" s="290"/>
      <c r="AA189" s="290" t="s">
        <v>191</v>
      </c>
      <c r="AB189" s="290"/>
      <c r="AC189" s="290"/>
      <c r="AD189" s="290"/>
      <c r="AE189" s="290"/>
      <c r="AF189" s="290"/>
      <c r="AG189" s="290"/>
      <c r="AH189" s="290"/>
      <c r="AI189" s="290"/>
      <c r="AJ189" s="290"/>
      <c r="AK189" s="290"/>
      <c r="AL189" s="290"/>
      <c r="AM189" s="290" t="s">
        <v>196</v>
      </c>
      <c r="AN189" s="290"/>
      <c r="AO189" s="290"/>
      <c r="AP189" s="290"/>
      <c r="AQ189" s="290"/>
      <c r="AR189" s="290"/>
      <c r="AS189" s="290"/>
      <c r="AT189" s="290"/>
      <c r="AU189" s="290" t="s">
        <v>179</v>
      </c>
      <c r="AV189" s="290"/>
      <c r="AW189" s="290"/>
      <c r="AX189" s="290"/>
      <c r="AY189" s="290"/>
      <c r="AZ189" s="290"/>
      <c r="BA189" s="290"/>
      <c r="BB189" s="290"/>
      <c r="BC189" s="290"/>
      <c r="BD189" s="290"/>
      <c r="BE189" s="290"/>
      <c r="BF189" s="290"/>
      <c r="BG189" s="290" t="s">
        <v>196</v>
      </c>
      <c r="BH189" s="290"/>
      <c r="BI189" s="290"/>
      <c r="BJ189" s="290"/>
      <c r="BK189" s="290"/>
      <c r="BL189" s="290"/>
      <c r="BM189" s="290"/>
      <c r="BN189" s="291"/>
    </row>
    <row r="190" spans="1:66" ht="8.25" customHeight="1">
      <c r="A190" s="270"/>
      <c r="B190" s="271"/>
      <c r="C190" s="271"/>
      <c r="D190" s="271"/>
      <c r="E190" s="271"/>
      <c r="F190" s="271"/>
      <c r="G190" s="271"/>
      <c r="H190" s="271"/>
      <c r="I190" s="271"/>
      <c r="J190" s="271"/>
      <c r="K190" s="271"/>
      <c r="L190" s="271"/>
      <c r="M190" s="272"/>
      <c r="N190" s="290"/>
      <c r="O190" s="290"/>
      <c r="P190" s="290"/>
      <c r="Q190" s="290"/>
      <c r="R190" s="290"/>
      <c r="S190" s="292"/>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0"/>
      <c r="BF190" s="290"/>
      <c r="BG190" s="290"/>
      <c r="BH190" s="290"/>
      <c r="BI190" s="290"/>
      <c r="BJ190" s="290"/>
      <c r="BK190" s="290"/>
      <c r="BL190" s="290"/>
      <c r="BM190" s="290"/>
      <c r="BN190" s="291"/>
    </row>
    <row r="191" spans="1:66" ht="8.25" customHeight="1">
      <c r="A191" s="120" t="s">
        <v>180</v>
      </c>
      <c r="B191" s="121"/>
      <c r="C191" s="121"/>
      <c r="D191" s="121"/>
      <c r="E191" s="121"/>
      <c r="F191" s="121"/>
      <c r="G191" s="121"/>
      <c r="H191" s="121"/>
      <c r="I191" s="121"/>
      <c r="J191" s="121"/>
      <c r="K191" s="121"/>
      <c r="L191" s="121"/>
      <c r="M191" s="122"/>
      <c r="N191" s="205"/>
      <c r="O191" s="205"/>
      <c r="P191" s="205"/>
      <c r="Q191" s="205"/>
      <c r="R191" s="205"/>
      <c r="S191" s="206"/>
      <c r="T191" s="105" t="s">
        <v>181</v>
      </c>
      <c r="U191" s="105"/>
      <c r="V191" s="105"/>
      <c r="W191" s="105"/>
      <c r="X191" s="105"/>
      <c r="Y191" s="105"/>
      <c r="Z191" s="105"/>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293"/>
    </row>
    <row r="192" spans="1:66" ht="8.25" customHeight="1">
      <c r="A192" s="123"/>
      <c r="B192" s="124"/>
      <c r="C192" s="124"/>
      <c r="D192" s="124"/>
      <c r="E192" s="124"/>
      <c r="F192" s="124"/>
      <c r="G192" s="124"/>
      <c r="H192" s="124"/>
      <c r="I192" s="124"/>
      <c r="J192" s="124"/>
      <c r="K192" s="124"/>
      <c r="L192" s="124"/>
      <c r="M192" s="125"/>
      <c r="N192" s="205"/>
      <c r="O192" s="205"/>
      <c r="P192" s="205"/>
      <c r="Q192" s="205"/>
      <c r="R192" s="205"/>
      <c r="S192" s="206"/>
      <c r="T192" s="105"/>
      <c r="U192" s="105"/>
      <c r="V192" s="105"/>
      <c r="W192" s="105"/>
      <c r="X192" s="105"/>
      <c r="Y192" s="105"/>
      <c r="Z192" s="105"/>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293"/>
    </row>
    <row r="193" spans="1:66" ht="8.25" customHeight="1">
      <c r="A193" s="120" t="s">
        <v>183</v>
      </c>
      <c r="B193" s="121"/>
      <c r="C193" s="121"/>
      <c r="D193" s="121"/>
      <c r="E193" s="121"/>
      <c r="F193" s="121"/>
      <c r="G193" s="121"/>
      <c r="H193" s="121"/>
      <c r="I193" s="121"/>
      <c r="J193" s="121"/>
      <c r="K193" s="121"/>
      <c r="L193" s="121"/>
      <c r="M193" s="122"/>
      <c r="N193" s="205"/>
      <c r="O193" s="205"/>
      <c r="P193" s="205"/>
      <c r="Q193" s="205"/>
      <c r="R193" s="205"/>
      <c r="S193" s="206"/>
      <c r="T193" s="105" t="s">
        <v>184</v>
      </c>
      <c r="U193" s="105"/>
      <c r="V193" s="105"/>
      <c r="W193" s="105"/>
      <c r="X193" s="105"/>
      <c r="Y193" s="105"/>
      <c r="Z193" s="105"/>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293"/>
    </row>
    <row r="194" spans="1:66" ht="8.25" customHeight="1">
      <c r="A194" s="123"/>
      <c r="B194" s="124"/>
      <c r="C194" s="124"/>
      <c r="D194" s="124"/>
      <c r="E194" s="124"/>
      <c r="F194" s="124"/>
      <c r="G194" s="124"/>
      <c r="H194" s="124"/>
      <c r="I194" s="124"/>
      <c r="J194" s="124"/>
      <c r="K194" s="124"/>
      <c r="L194" s="124"/>
      <c r="M194" s="125"/>
      <c r="N194" s="205"/>
      <c r="O194" s="205"/>
      <c r="P194" s="205"/>
      <c r="Q194" s="205"/>
      <c r="R194" s="205"/>
      <c r="S194" s="206"/>
      <c r="T194" s="105"/>
      <c r="U194" s="105"/>
      <c r="V194" s="105"/>
      <c r="W194" s="105"/>
      <c r="X194" s="105"/>
      <c r="Y194" s="105"/>
      <c r="Z194" s="105"/>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293"/>
    </row>
    <row r="195" spans="1:66" ht="8.25" customHeight="1">
      <c r="A195" s="120" t="s">
        <v>216</v>
      </c>
      <c r="B195" s="121"/>
      <c r="C195" s="121"/>
      <c r="D195" s="121"/>
      <c r="E195" s="121"/>
      <c r="F195" s="121"/>
      <c r="G195" s="121"/>
      <c r="H195" s="121"/>
      <c r="I195" s="121"/>
      <c r="J195" s="121"/>
      <c r="K195" s="121"/>
      <c r="L195" s="121"/>
      <c r="M195" s="122"/>
      <c r="N195" s="205"/>
      <c r="O195" s="205"/>
      <c r="P195" s="205"/>
      <c r="Q195" s="205"/>
      <c r="R195" s="205"/>
      <c r="S195" s="206"/>
      <c r="T195" s="105" t="s">
        <v>181</v>
      </c>
      <c r="U195" s="105"/>
      <c r="V195" s="105"/>
      <c r="W195" s="105"/>
      <c r="X195" s="105"/>
      <c r="Y195" s="105"/>
      <c r="Z195" s="105"/>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293"/>
    </row>
    <row r="196" spans="1:66" ht="8.25" customHeight="1">
      <c r="A196" s="123"/>
      <c r="B196" s="124"/>
      <c r="C196" s="124"/>
      <c r="D196" s="124"/>
      <c r="E196" s="124"/>
      <c r="F196" s="124"/>
      <c r="G196" s="124"/>
      <c r="H196" s="124"/>
      <c r="I196" s="124"/>
      <c r="J196" s="124"/>
      <c r="K196" s="124"/>
      <c r="L196" s="124"/>
      <c r="M196" s="125"/>
      <c r="N196" s="205"/>
      <c r="O196" s="205"/>
      <c r="P196" s="205"/>
      <c r="Q196" s="205"/>
      <c r="R196" s="205"/>
      <c r="S196" s="206"/>
      <c r="T196" s="105"/>
      <c r="U196" s="105"/>
      <c r="V196" s="105"/>
      <c r="W196" s="105"/>
      <c r="X196" s="105"/>
      <c r="Y196" s="105"/>
      <c r="Z196" s="105"/>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293"/>
    </row>
    <row r="197" spans="1:66" ht="8.25" customHeight="1">
      <c r="A197" s="120" t="s">
        <v>185</v>
      </c>
      <c r="B197" s="121"/>
      <c r="C197" s="121"/>
      <c r="D197" s="121"/>
      <c r="E197" s="121"/>
      <c r="F197" s="121"/>
      <c r="G197" s="121"/>
      <c r="H197" s="121"/>
      <c r="I197" s="121"/>
      <c r="J197" s="121"/>
      <c r="K197" s="121"/>
      <c r="L197" s="121"/>
      <c r="M197" s="122"/>
      <c r="N197" s="205"/>
      <c r="O197" s="205"/>
      <c r="P197" s="205"/>
      <c r="Q197" s="205"/>
      <c r="R197" s="205"/>
      <c r="S197" s="206"/>
      <c r="T197" s="105" t="s">
        <v>181</v>
      </c>
      <c r="U197" s="105"/>
      <c r="V197" s="105"/>
      <c r="W197" s="105"/>
      <c r="X197" s="105"/>
      <c r="Y197" s="105"/>
      <c r="Z197" s="105"/>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293"/>
    </row>
    <row r="198" spans="1:66" ht="8.25" customHeight="1">
      <c r="A198" s="123"/>
      <c r="B198" s="124"/>
      <c r="C198" s="124"/>
      <c r="D198" s="124"/>
      <c r="E198" s="124"/>
      <c r="F198" s="124"/>
      <c r="G198" s="124"/>
      <c r="H198" s="124"/>
      <c r="I198" s="124"/>
      <c r="J198" s="124"/>
      <c r="K198" s="124"/>
      <c r="L198" s="124"/>
      <c r="M198" s="125"/>
      <c r="N198" s="205"/>
      <c r="O198" s="205"/>
      <c r="P198" s="205"/>
      <c r="Q198" s="205"/>
      <c r="R198" s="205"/>
      <c r="S198" s="206"/>
      <c r="T198" s="105"/>
      <c r="U198" s="105"/>
      <c r="V198" s="105"/>
      <c r="W198" s="105"/>
      <c r="X198" s="105"/>
      <c r="Y198" s="105"/>
      <c r="Z198" s="105"/>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293"/>
    </row>
    <row r="199" spans="1:66" ht="8.25" customHeight="1">
      <c r="A199" s="120" t="s">
        <v>186</v>
      </c>
      <c r="B199" s="121"/>
      <c r="C199" s="121"/>
      <c r="D199" s="121"/>
      <c r="E199" s="121"/>
      <c r="F199" s="121"/>
      <c r="G199" s="121"/>
      <c r="H199" s="121"/>
      <c r="I199" s="121"/>
      <c r="J199" s="121"/>
      <c r="K199" s="121"/>
      <c r="L199" s="121"/>
      <c r="M199" s="122"/>
      <c r="N199" s="205"/>
      <c r="O199" s="205"/>
      <c r="P199" s="205"/>
      <c r="Q199" s="205"/>
      <c r="R199" s="205"/>
      <c r="S199" s="206"/>
      <c r="T199" s="105" t="s">
        <v>181</v>
      </c>
      <c r="U199" s="105"/>
      <c r="V199" s="105"/>
      <c r="W199" s="105"/>
      <c r="X199" s="105"/>
      <c r="Y199" s="105"/>
      <c r="Z199" s="105"/>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293"/>
    </row>
    <row r="200" spans="1:66" ht="8.25" customHeight="1">
      <c r="A200" s="123"/>
      <c r="B200" s="124"/>
      <c r="C200" s="124"/>
      <c r="D200" s="124"/>
      <c r="E200" s="124"/>
      <c r="F200" s="124"/>
      <c r="G200" s="124"/>
      <c r="H200" s="124"/>
      <c r="I200" s="124"/>
      <c r="J200" s="124"/>
      <c r="K200" s="124"/>
      <c r="L200" s="124"/>
      <c r="M200" s="125"/>
      <c r="N200" s="205"/>
      <c r="O200" s="205"/>
      <c r="P200" s="205"/>
      <c r="Q200" s="205"/>
      <c r="R200" s="205"/>
      <c r="S200" s="206"/>
      <c r="T200" s="105"/>
      <c r="U200" s="105"/>
      <c r="V200" s="105"/>
      <c r="W200" s="105"/>
      <c r="X200" s="105"/>
      <c r="Y200" s="105"/>
      <c r="Z200" s="105"/>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293"/>
    </row>
    <row r="201" spans="1:66" ht="8.25" customHeight="1">
      <c r="A201" s="120" t="s">
        <v>203</v>
      </c>
      <c r="B201" s="121"/>
      <c r="C201" s="121"/>
      <c r="D201" s="121"/>
      <c r="E201" s="121"/>
      <c r="F201" s="121"/>
      <c r="G201" s="121"/>
      <c r="H201" s="121"/>
      <c r="I201" s="121"/>
      <c r="J201" s="121"/>
      <c r="K201" s="121"/>
      <c r="L201" s="121"/>
      <c r="M201" s="122"/>
      <c r="N201" s="205"/>
      <c r="O201" s="205"/>
      <c r="P201" s="205"/>
      <c r="Q201" s="205"/>
      <c r="R201" s="205"/>
      <c r="S201" s="206"/>
      <c r="T201" s="105" t="s">
        <v>181</v>
      </c>
      <c r="U201" s="105"/>
      <c r="V201" s="105"/>
      <c r="W201" s="105"/>
      <c r="X201" s="105"/>
      <c r="Y201" s="105"/>
      <c r="Z201" s="105"/>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293"/>
    </row>
    <row r="202" spans="1:66" ht="8.25" customHeight="1">
      <c r="A202" s="123"/>
      <c r="B202" s="124"/>
      <c r="C202" s="124"/>
      <c r="D202" s="124"/>
      <c r="E202" s="124"/>
      <c r="F202" s="124"/>
      <c r="G202" s="124"/>
      <c r="H202" s="124"/>
      <c r="I202" s="124"/>
      <c r="J202" s="124"/>
      <c r="K202" s="124"/>
      <c r="L202" s="124"/>
      <c r="M202" s="125"/>
      <c r="N202" s="205"/>
      <c r="O202" s="205"/>
      <c r="P202" s="205"/>
      <c r="Q202" s="205"/>
      <c r="R202" s="205"/>
      <c r="S202" s="206"/>
      <c r="T202" s="105"/>
      <c r="U202" s="105"/>
      <c r="V202" s="105"/>
      <c r="W202" s="105"/>
      <c r="X202" s="105"/>
      <c r="Y202" s="105"/>
      <c r="Z202" s="105"/>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293"/>
    </row>
    <row r="203" spans="1:66" ht="8.25" customHeight="1">
      <c r="A203" s="120" t="s">
        <v>187</v>
      </c>
      <c r="B203" s="121"/>
      <c r="C203" s="121"/>
      <c r="D203" s="121"/>
      <c r="E203" s="121"/>
      <c r="F203" s="121"/>
      <c r="G203" s="121"/>
      <c r="H203" s="121"/>
      <c r="I203" s="121"/>
      <c r="J203" s="121"/>
      <c r="K203" s="121"/>
      <c r="L203" s="121"/>
      <c r="M203" s="122"/>
      <c r="N203" s="205"/>
      <c r="O203" s="205"/>
      <c r="P203" s="205"/>
      <c r="Q203" s="205"/>
      <c r="R203" s="205"/>
      <c r="S203" s="206"/>
      <c r="T203" s="105" t="s">
        <v>190</v>
      </c>
      <c r="U203" s="105"/>
      <c r="V203" s="105"/>
      <c r="W203" s="105"/>
      <c r="X203" s="105"/>
      <c r="Y203" s="105"/>
      <c r="Z203" s="105"/>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293"/>
    </row>
    <row r="204" spans="1:66" ht="8.25" customHeight="1">
      <c r="A204" s="123"/>
      <c r="B204" s="124"/>
      <c r="C204" s="124"/>
      <c r="D204" s="124"/>
      <c r="E204" s="124"/>
      <c r="F204" s="124"/>
      <c r="G204" s="124"/>
      <c r="H204" s="124"/>
      <c r="I204" s="124"/>
      <c r="J204" s="124"/>
      <c r="K204" s="124"/>
      <c r="L204" s="124"/>
      <c r="M204" s="125"/>
      <c r="N204" s="205"/>
      <c r="O204" s="205"/>
      <c r="P204" s="205"/>
      <c r="Q204" s="205"/>
      <c r="R204" s="205"/>
      <c r="S204" s="206"/>
      <c r="T204" s="105"/>
      <c r="U204" s="105"/>
      <c r="V204" s="105"/>
      <c r="W204" s="105"/>
      <c r="X204" s="105"/>
      <c r="Y204" s="105"/>
      <c r="Z204" s="105"/>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293"/>
    </row>
    <row r="205" spans="1:66" ht="8.25" customHeight="1">
      <c r="A205" s="120" t="s">
        <v>188</v>
      </c>
      <c r="B205" s="121"/>
      <c r="C205" s="121"/>
      <c r="D205" s="121"/>
      <c r="E205" s="121"/>
      <c r="F205" s="121"/>
      <c r="G205" s="121"/>
      <c r="H205" s="121"/>
      <c r="I205" s="121"/>
      <c r="J205" s="121"/>
      <c r="K205" s="121"/>
      <c r="L205" s="121"/>
      <c r="M205" s="122"/>
      <c r="N205" s="205"/>
      <c r="O205" s="205"/>
      <c r="P205" s="205"/>
      <c r="Q205" s="205"/>
      <c r="R205" s="205"/>
      <c r="S205" s="206"/>
      <c r="T205" s="105" t="s">
        <v>190</v>
      </c>
      <c r="U205" s="105"/>
      <c r="V205" s="105"/>
      <c r="W205" s="105"/>
      <c r="X205" s="105"/>
      <c r="Y205" s="105"/>
      <c r="Z205" s="105"/>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293"/>
    </row>
    <row r="206" spans="1:66" ht="8.25" customHeight="1">
      <c r="A206" s="123"/>
      <c r="B206" s="124"/>
      <c r="C206" s="124"/>
      <c r="D206" s="124"/>
      <c r="E206" s="124"/>
      <c r="F206" s="124"/>
      <c r="G206" s="124"/>
      <c r="H206" s="124"/>
      <c r="I206" s="124"/>
      <c r="J206" s="124"/>
      <c r="K206" s="124"/>
      <c r="L206" s="124"/>
      <c r="M206" s="125"/>
      <c r="N206" s="205"/>
      <c r="O206" s="205"/>
      <c r="P206" s="205"/>
      <c r="Q206" s="205"/>
      <c r="R206" s="205"/>
      <c r="S206" s="206"/>
      <c r="T206" s="105"/>
      <c r="U206" s="105"/>
      <c r="V206" s="105"/>
      <c r="W206" s="105"/>
      <c r="X206" s="105"/>
      <c r="Y206" s="105"/>
      <c r="Z206" s="105"/>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293"/>
    </row>
    <row r="207" spans="1:66" ht="8.25" customHeight="1">
      <c r="A207" s="120" t="s">
        <v>189</v>
      </c>
      <c r="B207" s="121"/>
      <c r="C207" s="121"/>
      <c r="D207" s="121"/>
      <c r="E207" s="121"/>
      <c r="F207" s="121"/>
      <c r="G207" s="121"/>
      <c r="H207" s="121"/>
      <c r="I207" s="121"/>
      <c r="J207" s="121"/>
      <c r="K207" s="121"/>
      <c r="L207" s="121"/>
      <c r="M207" s="122"/>
      <c r="N207" s="205"/>
      <c r="O207" s="205"/>
      <c r="P207" s="205"/>
      <c r="Q207" s="205"/>
      <c r="R207" s="205"/>
      <c r="S207" s="206"/>
      <c r="T207" s="105" t="s">
        <v>190</v>
      </c>
      <c r="U207" s="105"/>
      <c r="V207" s="105"/>
      <c r="W207" s="105"/>
      <c r="X207" s="105"/>
      <c r="Y207" s="105"/>
      <c r="Z207" s="105"/>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293"/>
    </row>
    <row r="208" spans="1:66" ht="8.25" customHeight="1">
      <c r="A208" s="123"/>
      <c r="B208" s="124"/>
      <c r="C208" s="124"/>
      <c r="D208" s="124"/>
      <c r="E208" s="124"/>
      <c r="F208" s="124"/>
      <c r="G208" s="124"/>
      <c r="H208" s="124"/>
      <c r="I208" s="124"/>
      <c r="J208" s="124"/>
      <c r="K208" s="124"/>
      <c r="L208" s="124"/>
      <c r="M208" s="125"/>
      <c r="N208" s="205"/>
      <c r="O208" s="205"/>
      <c r="P208" s="205"/>
      <c r="Q208" s="205"/>
      <c r="R208" s="205"/>
      <c r="S208" s="206"/>
      <c r="T208" s="105"/>
      <c r="U208" s="105"/>
      <c r="V208" s="105"/>
      <c r="W208" s="105"/>
      <c r="X208" s="105"/>
      <c r="Y208" s="105"/>
      <c r="Z208" s="105"/>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293"/>
    </row>
    <row r="209" spans="1:66" ht="8.25" customHeight="1">
      <c r="A209" s="120" t="s">
        <v>192</v>
      </c>
      <c r="B209" s="121"/>
      <c r="C209" s="121"/>
      <c r="D209" s="121"/>
      <c r="E209" s="121"/>
      <c r="F209" s="121"/>
      <c r="G209" s="121"/>
      <c r="H209" s="121"/>
      <c r="I209" s="121"/>
      <c r="J209" s="121"/>
      <c r="K209" s="121"/>
      <c r="L209" s="121"/>
      <c r="M209" s="122"/>
      <c r="N209" s="205"/>
      <c r="O209" s="205"/>
      <c r="P209" s="205"/>
      <c r="Q209" s="205"/>
      <c r="R209" s="205"/>
      <c r="S209" s="206"/>
      <c r="T209" s="105" t="s">
        <v>190</v>
      </c>
      <c r="U209" s="105"/>
      <c r="V209" s="105"/>
      <c r="W209" s="105"/>
      <c r="X209" s="105"/>
      <c r="Y209" s="105"/>
      <c r="Z209" s="105"/>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293"/>
    </row>
    <row r="210" spans="1:66" ht="8.25" customHeight="1">
      <c r="A210" s="123"/>
      <c r="B210" s="124"/>
      <c r="C210" s="124"/>
      <c r="D210" s="124"/>
      <c r="E210" s="124"/>
      <c r="F210" s="124"/>
      <c r="G210" s="124"/>
      <c r="H210" s="124"/>
      <c r="I210" s="124"/>
      <c r="J210" s="124"/>
      <c r="K210" s="124"/>
      <c r="L210" s="124"/>
      <c r="M210" s="125"/>
      <c r="N210" s="205"/>
      <c r="O210" s="205"/>
      <c r="P210" s="205"/>
      <c r="Q210" s="205"/>
      <c r="R210" s="205"/>
      <c r="S210" s="206"/>
      <c r="T210" s="105"/>
      <c r="U210" s="105"/>
      <c r="V210" s="105"/>
      <c r="W210" s="105"/>
      <c r="X210" s="105"/>
      <c r="Y210" s="105"/>
      <c r="Z210" s="105"/>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293"/>
    </row>
    <row r="211" spans="1:66" ht="8.25" customHeight="1">
      <c r="A211" s="120" t="s">
        <v>193</v>
      </c>
      <c r="B211" s="121"/>
      <c r="C211" s="121"/>
      <c r="D211" s="121"/>
      <c r="E211" s="121"/>
      <c r="F211" s="121"/>
      <c r="G211" s="121"/>
      <c r="H211" s="121"/>
      <c r="I211" s="121"/>
      <c r="J211" s="121"/>
      <c r="K211" s="121"/>
      <c r="L211" s="121"/>
      <c r="M211" s="122"/>
      <c r="N211" s="205"/>
      <c r="O211" s="205"/>
      <c r="P211" s="205"/>
      <c r="Q211" s="205"/>
      <c r="R211" s="205"/>
      <c r="S211" s="206"/>
      <c r="T211" s="105" t="s">
        <v>190</v>
      </c>
      <c r="U211" s="105"/>
      <c r="V211" s="105"/>
      <c r="W211" s="105"/>
      <c r="X211" s="105"/>
      <c r="Y211" s="105"/>
      <c r="Z211" s="105"/>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293"/>
    </row>
    <row r="212" spans="1:66" ht="8.25" customHeight="1">
      <c r="A212" s="123"/>
      <c r="B212" s="124"/>
      <c r="C212" s="124"/>
      <c r="D212" s="124"/>
      <c r="E212" s="124"/>
      <c r="F212" s="124"/>
      <c r="G212" s="124"/>
      <c r="H212" s="124"/>
      <c r="I212" s="124"/>
      <c r="J212" s="124"/>
      <c r="K212" s="124"/>
      <c r="L212" s="124"/>
      <c r="M212" s="125"/>
      <c r="N212" s="205"/>
      <c r="O212" s="205"/>
      <c r="P212" s="205"/>
      <c r="Q212" s="205"/>
      <c r="R212" s="205"/>
      <c r="S212" s="206"/>
      <c r="T212" s="105"/>
      <c r="U212" s="105"/>
      <c r="V212" s="105"/>
      <c r="W212" s="105"/>
      <c r="X212" s="105"/>
      <c r="Y212" s="105"/>
      <c r="Z212" s="105"/>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293"/>
    </row>
    <row r="213" spans="1:66" ht="8.25" customHeight="1">
      <c r="A213" s="120" t="s">
        <v>194</v>
      </c>
      <c r="B213" s="121"/>
      <c r="C213" s="121"/>
      <c r="D213" s="121"/>
      <c r="E213" s="121"/>
      <c r="F213" s="121"/>
      <c r="G213" s="121"/>
      <c r="H213" s="121"/>
      <c r="I213" s="121"/>
      <c r="J213" s="121"/>
      <c r="K213" s="121"/>
      <c r="L213" s="121"/>
      <c r="M213" s="122"/>
      <c r="N213" s="205"/>
      <c r="O213" s="205"/>
      <c r="P213" s="205"/>
      <c r="Q213" s="205"/>
      <c r="R213" s="205"/>
      <c r="S213" s="206"/>
      <c r="T213" s="105" t="s">
        <v>190</v>
      </c>
      <c r="U213" s="105"/>
      <c r="V213" s="105"/>
      <c r="W213" s="105"/>
      <c r="X213" s="105"/>
      <c r="Y213" s="105"/>
      <c r="Z213" s="105"/>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293"/>
    </row>
    <row r="214" spans="1:66" ht="8.25" customHeight="1">
      <c r="A214" s="227"/>
      <c r="B214" s="228"/>
      <c r="C214" s="228"/>
      <c r="D214" s="228"/>
      <c r="E214" s="228"/>
      <c r="F214" s="228"/>
      <c r="G214" s="228"/>
      <c r="H214" s="228"/>
      <c r="I214" s="228"/>
      <c r="J214" s="228"/>
      <c r="K214" s="228"/>
      <c r="L214" s="228"/>
      <c r="M214" s="229"/>
      <c r="N214" s="230"/>
      <c r="O214" s="230"/>
      <c r="P214" s="230"/>
      <c r="Q214" s="230"/>
      <c r="R214" s="230"/>
      <c r="S214" s="231"/>
      <c r="T214" s="232"/>
      <c r="U214" s="232"/>
      <c r="V214" s="232"/>
      <c r="W214" s="232"/>
      <c r="X214" s="232"/>
      <c r="Y214" s="232"/>
      <c r="Z214" s="232"/>
      <c r="AA214" s="309"/>
      <c r="AB214" s="309"/>
      <c r="AC214" s="309"/>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09"/>
      <c r="AY214" s="309"/>
      <c r="AZ214" s="309"/>
      <c r="BA214" s="309"/>
      <c r="BB214" s="309"/>
      <c r="BC214" s="309"/>
      <c r="BD214" s="309"/>
      <c r="BE214" s="309"/>
      <c r="BF214" s="309"/>
      <c r="BG214" s="309"/>
      <c r="BH214" s="309"/>
      <c r="BI214" s="309"/>
      <c r="BJ214" s="309"/>
      <c r="BK214" s="309"/>
      <c r="BL214" s="309"/>
      <c r="BM214" s="309"/>
      <c r="BN214" s="310"/>
    </row>
    <row r="216" spans="1:66" ht="8.25" customHeight="1">
      <c r="A216" s="45" t="s">
        <v>221</v>
      </c>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7"/>
    </row>
    <row r="217" spans="1:66" ht="8.25" customHeight="1">
      <c r="A217" s="48"/>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50"/>
    </row>
    <row r="218" spans="1:67" ht="8.25" customHeight="1">
      <c r="A218" s="1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14"/>
      <c r="BO218" s="1">
        <f>IF(BL219="",1,0)</f>
        <v>1</v>
      </c>
    </row>
    <row r="219" spans="1:66" ht="8.25" customHeight="1">
      <c r="A219" s="15"/>
      <c r="B219" s="51" t="s">
        <v>223</v>
      </c>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4"/>
      <c r="BL219" s="41"/>
      <c r="BM219" s="42"/>
      <c r="BN219" s="14"/>
    </row>
    <row r="220" spans="1:66" ht="8.25" customHeight="1">
      <c r="A220" s="15"/>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4"/>
      <c r="BL220" s="43"/>
      <c r="BM220" s="44"/>
      <c r="BN220" s="14"/>
    </row>
    <row r="221" spans="1:66" ht="8.25" customHeight="1">
      <c r="A221" s="16"/>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8"/>
    </row>
    <row r="223" spans="1:68" ht="8.25" customHeight="1">
      <c r="A223" s="45" t="s">
        <v>222</v>
      </c>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7"/>
      <c r="BO223" s="1">
        <f>IF(AF226="",1,0)</f>
        <v>1</v>
      </c>
      <c r="BP223" s="1">
        <f>SUM(BO223:BO228)</f>
        <v>2</v>
      </c>
    </row>
    <row r="224" spans="1:67" ht="8.25" customHeight="1">
      <c r="A224" s="48"/>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50"/>
      <c r="BO224" s="1">
        <f>IF(AC229="",1,0)</f>
        <v>1</v>
      </c>
    </row>
    <row r="225" spans="1:67" ht="8.25" customHeight="1">
      <c r="A225" s="1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14"/>
      <c r="BO225" s="1">
        <f>IF(AND(AC232="",$AF$226&gt;1),1,0)</f>
        <v>0</v>
      </c>
    </row>
    <row r="226" spans="1:67" ht="8.25" customHeight="1">
      <c r="A226" s="15"/>
      <c r="B226" s="4"/>
      <c r="C226" s="4"/>
      <c r="D226" s="56" t="s">
        <v>163</v>
      </c>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281"/>
      <c r="AF226" s="41"/>
      <c r="AG226" s="42"/>
      <c r="AH226" s="4"/>
      <c r="AI226" s="4"/>
      <c r="AJ226" s="4"/>
      <c r="AK226" s="4"/>
      <c r="AL226" s="88">
        <f>IF(AC229&lt;&gt;"",CONCATENATE(AK227,AK238,CHAR(10),AH229,AI229,AH232,AI232,AH235,AI235,AH238,AI238,,AK229),"")</f>
      </c>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90"/>
      <c r="BL226" s="4"/>
      <c r="BM226" s="4"/>
      <c r="BN226" s="14"/>
      <c r="BO226" s="1">
        <f>IF(AND(AC235="",$AF$226&gt;2),1,0)</f>
        <v>0</v>
      </c>
    </row>
    <row r="227" spans="1:67" ht="8.25" customHeight="1">
      <c r="A227" s="15"/>
      <c r="B227" s="4"/>
      <c r="C227" s="4"/>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281"/>
      <c r="AF227" s="43"/>
      <c r="AG227" s="44"/>
      <c r="AH227" s="26"/>
      <c r="AI227" s="26"/>
      <c r="AJ227" s="26"/>
      <c r="AK227" s="24" t="str">
        <f>"Nas condições aqui descritas, é permitida a instalação de um letreiro por fachada do empreendimento sem necessidade de autorização (Lei Municipal nº 8.267/1998 alterada pela Lei Municipal nº 10.360/2008). "</f>
        <v>Nas condições aqui descritas, é permitida a instalação de um letreiro por fachada do empreendimento sem necessidade de autorização (Lei Municipal nº 8.267/1998 alterada pela Lei Municipal nº 10.360/2008). </v>
      </c>
      <c r="AL227" s="91"/>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3"/>
      <c r="BL227" s="4"/>
      <c r="BM227" s="4"/>
      <c r="BN227" s="14"/>
      <c r="BO227" s="1">
        <f>IF(AND(AC238="",$AF$226&gt;3),1,0)</f>
        <v>0</v>
      </c>
    </row>
    <row r="228" spans="1:66" ht="8.25" customHeight="1">
      <c r="A228" s="1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26"/>
      <c r="AI228" s="26"/>
      <c r="AJ228" s="26"/>
      <c r="AK228" s="26"/>
      <c r="AL228" s="91"/>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3"/>
      <c r="BL228" s="4"/>
      <c r="BM228" s="4"/>
      <c r="BN228" s="14"/>
    </row>
    <row r="229" spans="1:66" ht="8.25" customHeight="1">
      <c r="A229" s="15"/>
      <c r="B229" s="4"/>
      <c r="C229" s="4"/>
      <c r="D229" s="56" t="s">
        <v>164</v>
      </c>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97"/>
      <c r="AD229" s="98"/>
      <c r="AE229" s="98"/>
      <c r="AF229" s="98"/>
      <c r="AG229" s="99"/>
      <c r="AH229" s="24">
        <f>IF(AC229="","","A área do letreiro permitida para dimensão de fachada informada é de ")</f>
      </c>
      <c r="AI229" s="24">
        <f>IF(AC229="","",CONCATENATE(IF($AC$229&lt;15,1.5,IF($AC$229&lt;60,3,6))," m². "))</f>
      </c>
      <c r="AJ229" s="26"/>
      <c r="AK229" s="24" t="str">
        <f>"A isenção de autorização também fica condicionada a que a medida altura de qualquer letreiro instalado não seja superior a 1 m. "</f>
        <v>A isenção de autorização também fica condicionada a que a medida altura de qualquer letreiro instalado não seja superior a 1 m. </v>
      </c>
      <c r="AL229" s="91"/>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3"/>
      <c r="BL229" s="4"/>
      <c r="BM229" s="4"/>
      <c r="BN229" s="14"/>
    </row>
    <row r="230" spans="1:66" ht="8.25" customHeight="1">
      <c r="A230" s="15"/>
      <c r="B230" s="4"/>
      <c r="C230" s="4"/>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100"/>
      <c r="AD230" s="101"/>
      <c r="AE230" s="101"/>
      <c r="AF230" s="101"/>
      <c r="AG230" s="102"/>
      <c r="AH230" s="26"/>
      <c r="AI230" s="26"/>
      <c r="AJ230" s="26"/>
      <c r="AK230" s="24" t="str">
        <f>"Para serem isentos de autorização os letreiros ainda: "</f>
        <v>Para serem isentos de autorização os letreiros ainda: </v>
      </c>
      <c r="AL230" s="91"/>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3"/>
      <c r="BL230" s="4"/>
      <c r="BM230" s="4"/>
      <c r="BN230" s="14"/>
    </row>
    <row r="231" spans="1:66" ht="8.25" customHeight="1">
      <c r="A231" s="1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26"/>
      <c r="AI231" s="26"/>
      <c r="AJ231" s="26"/>
      <c r="AK231" s="26"/>
      <c r="AL231" s="91"/>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3"/>
      <c r="BL231" s="4"/>
      <c r="BM231" s="4"/>
      <c r="BN231" s="14"/>
    </row>
    <row r="232" spans="1:66" ht="8.25" customHeight="1">
      <c r="A232" s="15"/>
      <c r="B232" s="4"/>
      <c r="C232" s="4"/>
      <c r="D232" s="63" t="s">
        <v>165</v>
      </c>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52"/>
      <c r="AD232" s="52"/>
      <c r="AE232" s="52"/>
      <c r="AF232" s="52"/>
      <c r="AG232" s="52"/>
      <c r="AH232" s="24">
        <f>IF(AC232="","","Para segunda dimensão de fachada informada, é de ")</f>
      </c>
      <c r="AI232" s="24">
        <f>IF(AC232="","",CONCATENATE(IF($AC$232&lt;15,1.5,IF($AC$232&lt;60,3,6))," m². "))</f>
      </c>
      <c r="AJ232" s="26"/>
      <c r="AK232" s="24" t="str">
        <f>"- não podem estar localizados em Áreas Especiais de Interesse Cultural, bem como em edificações tombadas e inventariadas; "</f>
        <v>- não podem estar localizados em Áreas Especiais de Interesse Cultural, bem como em edificações tombadas e inventariadas; </v>
      </c>
      <c r="AL232" s="91"/>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3"/>
      <c r="BL232" s="4"/>
      <c r="BM232" s="4"/>
      <c r="BN232" s="14"/>
    </row>
    <row r="233" spans="1:66" ht="8.25" customHeight="1">
      <c r="A233" s="15"/>
      <c r="B233" s="4"/>
      <c r="C233" s="4"/>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52"/>
      <c r="AD233" s="52"/>
      <c r="AE233" s="52"/>
      <c r="AF233" s="52"/>
      <c r="AG233" s="52"/>
      <c r="AH233" s="26"/>
      <c r="AI233" s="26"/>
      <c r="AJ233" s="26"/>
      <c r="AK233" s="24" t="str">
        <f>"- devem estar instalados numa faixa imediatamente acima das aberturas da fachada no nível da rua, até a altura máxima do pavimento térreo, ou do do teto da sobreloja; "</f>
        <v>- devem estar instalados numa faixa imediatamente acima das aberturas da fachada no nível da rua, até a altura máxima do pavimento térreo, ou do do teto da sobreloja; </v>
      </c>
      <c r="AL233" s="91"/>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3"/>
      <c r="BL233" s="4"/>
      <c r="BM233" s="4"/>
      <c r="BN233" s="14"/>
    </row>
    <row r="234" spans="1:66" ht="8.25" customHeight="1">
      <c r="A234" s="1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26"/>
      <c r="AI234" s="26"/>
      <c r="AJ234" s="26"/>
      <c r="AK234" s="26"/>
      <c r="AL234" s="91"/>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3"/>
      <c r="BL234" s="4"/>
      <c r="BM234" s="4"/>
      <c r="BN234" s="14"/>
    </row>
    <row r="235" spans="1:66" ht="8.25" customHeight="1">
      <c r="A235" s="15"/>
      <c r="B235" s="4"/>
      <c r="C235" s="4"/>
      <c r="D235" s="63" t="s">
        <v>166</v>
      </c>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52"/>
      <c r="AD235" s="52"/>
      <c r="AE235" s="52"/>
      <c r="AF235" s="52"/>
      <c r="AG235" s="52"/>
      <c r="AH235" s="24">
        <f>IF(AC235="","","Para terceira é de ")</f>
      </c>
      <c r="AI235" s="24">
        <f>IF(AC235="","",CONCATENATE(IF($AC$235&lt;15,1.5,IF($AC$235&lt;60,3,6))," m². "))</f>
      </c>
      <c r="AJ235" s="26"/>
      <c r="AK235" s="24" t="str">
        <f>"- não podem obstruir vãos de iluminação ou ventilação, saídas de emergência e detalhes arquitetônicos das fachadas da edificação; e"</f>
        <v>- não podem obstruir vãos de iluminação ou ventilação, saídas de emergência e detalhes arquitetônicos das fachadas da edificação; e</v>
      </c>
      <c r="AL235" s="91"/>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3"/>
      <c r="BL235" s="4"/>
      <c r="BM235" s="4"/>
      <c r="BN235" s="14"/>
    </row>
    <row r="236" spans="1:66" ht="8.25" customHeight="1">
      <c r="A236" s="15"/>
      <c r="B236" s="4"/>
      <c r="C236" s="4"/>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52"/>
      <c r="AD236" s="52"/>
      <c r="AE236" s="52"/>
      <c r="AF236" s="52"/>
      <c r="AG236" s="52"/>
      <c r="AH236" s="26"/>
      <c r="AI236" s="26"/>
      <c r="AJ236" s="26"/>
      <c r="AK236" s="24" t="str">
        <f>"- não podem conter hastes de iluminação que se estendam além de 50 cm da sua superfície e sua iluminação não deve incidir nas aberturas de unidades da mesma edificação ou vizinhas."</f>
        <v>- não podem conter hastes de iluminação que se estendam além de 50 cm da sua superfície e sua iluminação não deve incidir nas aberturas de unidades da mesma edificação ou vizinhas.</v>
      </c>
      <c r="AL236" s="91"/>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3"/>
      <c r="BL236" s="4"/>
      <c r="BM236" s="4"/>
      <c r="BN236" s="14"/>
    </row>
    <row r="237" spans="1:66" ht="8.25" customHeight="1">
      <c r="A237" s="1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26"/>
      <c r="AI237" s="26"/>
      <c r="AJ237" s="26"/>
      <c r="AK237" s="24" t="str">
        <f>"A inobservância das informações contidas neste cadastro pode acarretar em autuação e multa. A atividade que possua veículos de divulgação passíveis de autorização deve buscar regularização."</f>
        <v>A inobservância das informações contidas neste cadastro pode acarretar em autuação e multa. A atividade que possua veículos de divulgação passíveis de autorização deve buscar regularização.</v>
      </c>
      <c r="AL237" s="91"/>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3"/>
      <c r="BL237" s="4"/>
      <c r="BM237" s="4"/>
      <c r="BN237" s="14"/>
    </row>
    <row r="238" spans="1:66" ht="8.25" customHeight="1">
      <c r="A238" s="15"/>
      <c r="B238" s="4"/>
      <c r="C238" s="4"/>
      <c r="D238" s="63" t="s">
        <v>167</v>
      </c>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52"/>
      <c r="AD238" s="52"/>
      <c r="AE238" s="52"/>
      <c r="AF238" s="52"/>
      <c r="AG238" s="52"/>
      <c r="AH238" s="24">
        <f>IF(AC238="","","Por fim, para quarta é de ")</f>
      </c>
      <c r="AI238" s="24">
        <f>IF(AC238="","",CONCATENATE(IF($AC$238&lt;15,1.5,IF($AC$238&lt;60,3,6))," m². "))</f>
      </c>
      <c r="AJ238" s="26"/>
      <c r="AK238" s="24" t="str">
        <f>" Totens são invariavelmente passíveis de autorização."</f>
        <v> Totens são invariavelmente passíveis de autorização.</v>
      </c>
      <c r="AL238" s="91"/>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3"/>
      <c r="BL238" s="4"/>
      <c r="BM238" s="4"/>
      <c r="BN238" s="14"/>
    </row>
    <row r="239" spans="1:66" ht="8.25" customHeight="1">
      <c r="A239" s="15"/>
      <c r="B239" s="4"/>
      <c r="C239" s="4"/>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52"/>
      <c r="AD239" s="52"/>
      <c r="AE239" s="52"/>
      <c r="AF239" s="52"/>
      <c r="AG239" s="52"/>
      <c r="AH239" s="26"/>
      <c r="AI239" s="26"/>
      <c r="AJ239" s="26"/>
      <c r="AK239" s="24" t="str">
        <f>"Anúncios promocionais com veículação de preços e produtos que exibam informações que excedam nome, marca ou logotipo, atividade ou serviço prestado, endereço e telefone não são permitidos pela legislação. "</f>
        <v>Anúncios promocionais com veículação de preços e produtos que exibam informações que excedam nome, marca ou logotipo, atividade ou serviço prestado, endereço e telefone não são permitidos pela legislação. </v>
      </c>
      <c r="AL239" s="94"/>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6"/>
      <c r="BL239" s="4"/>
      <c r="BM239" s="4"/>
      <c r="BN239" s="14"/>
    </row>
    <row r="240" spans="1:66" ht="8.25" customHeight="1">
      <c r="A240" s="1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26"/>
      <c r="AI240" s="26"/>
      <c r="AJ240" s="26"/>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25"/>
      <c r="BL240" s="4"/>
      <c r="BM240" s="4"/>
      <c r="BN240" s="14"/>
    </row>
    <row r="241" spans="1:66" ht="8.25" customHeight="1">
      <c r="A241" s="15"/>
      <c r="B241" s="4"/>
      <c r="C241" s="24">
        <f>IF(AC229&lt;&gt;"",CONCATENATE(AK230,CHAR(10),CHAR(10),AK232,CHAR(10),AK233,CHAR(10),AK235,CHAR(10),AK236,CHAR(10)),"")</f>
      </c>
      <c r="D241" s="73">
        <f>CONCATENATE(C241,C242)</f>
      </c>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5"/>
      <c r="BL241" s="4"/>
      <c r="BM241" s="4"/>
      <c r="BN241" s="14"/>
    </row>
    <row r="242" spans="1:66" ht="8.25" customHeight="1">
      <c r="A242" s="15"/>
      <c r="B242" s="4"/>
      <c r="C242" s="24">
        <f>CONCATENATE(IF(AC229&lt;&gt;"",CONCATENATE(CHAR(10),AK239,AK237),""))</f>
      </c>
      <c r="D242" s="76"/>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8"/>
      <c r="BL242" s="4"/>
      <c r="BM242" s="4"/>
      <c r="BN242" s="14"/>
    </row>
    <row r="243" spans="1:66" ht="8.25" customHeight="1">
      <c r="A243" s="15"/>
      <c r="B243" s="4"/>
      <c r="C243" s="4"/>
      <c r="D243" s="76"/>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8"/>
      <c r="BL243" s="4"/>
      <c r="BM243" s="4"/>
      <c r="BN243" s="14"/>
    </row>
    <row r="244" spans="1:66" ht="8.25" customHeight="1">
      <c r="A244" s="15"/>
      <c r="B244" s="4"/>
      <c r="C244" s="4"/>
      <c r="D244" s="76"/>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8"/>
      <c r="BL244" s="4"/>
      <c r="BM244" s="4"/>
      <c r="BN244" s="14"/>
    </row>
    <row r="245" spans="1:66" ht="8.25" customHeight="1">
      <c r="A245" s="15"/>
      <c r="B245" s="4"/>
      <c r="C245" s="4"/>
      <c r="D245" s="76"/>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8"/>
      <c r="BL245" s="4"/>
      <c r="BM245" s="4"/>
      <c r="BN245" s="14"/>
    </row>
    <row r="246" spans="1:66" ht="8.25" customHeight="1">
      <c r="A246" s="15"/>
      <c r="B246" s="4"/>
      <c r="C246" s="4"/>
      <c r="D246" s="76"/>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8"/>
      <c r="BL246" s="4"/>
      <c r="BM246" s="4"/>
      <c r="BN246" s="14"/>
    </row>
    <row r="247" spans="1:66" ht="8.25" customHeight="1">
      <c r="A247" s="15"/>
      <c r="B247" s="4"/>
      <c r="C247" s="4"/>
      <c r="D247" s="76"/>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8"/>
      <c r="BL247" s="4"/>
      <c r="BM247" s="4"/>
      <c r="BN247" s="14"/>
    </row>
    <row r="248" spans="1:66" ht="8.25" customHeight="1">
      <c r="A248" s="15"/>
      <c r="B248" s="4"/>
      <c r="C248" s="4"/>
      <c r="D248" s="76"/>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8"/>
      <c r="BL248" s="4"/>
      <c r="BM248" s="4"/>
      <c r="BN248" s="14"/>
    </row>
    <row r="249" spans="1:66" ht="8.25" customHeight="1">
      <c r="A249" s="15"/>
      <c r="B249" s="4"/>
      <c r="C249" s="4"/>
      <c r="D249" s="76"/>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8"/>
      <c r="BL249" s="4"/>
      <c r="BM249" s="4"/>
      <c r="BN249" s="14"/>
    </row>
    <row r="250" spans="1:66" ht="8.25" customHeight="1">
      <c r="A250" s="15"/>
      <c r="B250" s="4"/>
      <c r="C250" s="4"/>
      <c r="D250" s="76"/>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8"/>
      <c r="BL250" s="4"/>
      <c r="BM250" s="4"/>
      <c r="BN250" s="14"/>
    </row>
    <row r="251" spans="1:66" ht="8.25" customHeight="1">
      <c r="A251" s="15"/>
      <c r="B251" s="4"/>
      <c r="C251" s="4"/>
      <c r="D251" s="76"/>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8"/>
      <c r="BL251" s="4"/>
      <c r="BM251" s="4"/>
      <c r="BN251" s="14"/>
    </row>
    <row r="252" spans="1:66" ht="8.25" customHeight="1">
      <c r="A252" s="15"/>
      <c r="B252" s="4"/>
      <c r="C252" s="4"/>
      <c r="D252" s="76"/>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8"/>
      <c r="BL252" s="4"/>
      <c r="BM252" s="4"/>
      <c r="BN252" s="14"/>
    </row>
    <row r="253" spans="1:66" ht="8.25" customHeight="1">
      <c r="A253" s="15"/>
      <c r="B253" s="4"/>
      <c r="C253" s="4"/>
      <c r="D253" s="76"/>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8"/>
      <c r="BL253" s="4"/>
      <c r="BM253" s="4"/>
      <c r="BN253" s="14"/>
    </row>
    <row r="254" spans="1:66" ht="8.25" customHeight="1">
      <c r="A254" s="15"/>
      <c r="B254" s="4"/>
      <c r="C254" s="4"/>
      <c r="D254" s="76"/>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8"/>
      <c r="BL254" s="4"/>
      <c r="BM254" s="4"/>
      <c r="BN254" s="14"/>
    </row>
    <row r="255" spans="1:66" ht="8.25" customHeight="1">
      <c r="A255" s="15"/>
      <c r="B255" s="4"/>
      <c r="C255" s="4"/>
      <c r="D255" s="76"/>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8"/>
      <c r="BL255" s="4"/>
      <c r="BM255" s="4"/>
      <c r="BN255" s="14"/>
    </row>
    <row r="256" spans="1:66" ht="8.25" customHeight="1">
      <c r="A256" s="15"/>
      <c r="B256" s="4"/>
      <c r="C256" s="4"/>
      <c r="D256" s="76"/>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8"/>
      <c r="BL256" s="4"/>
      <c r="BM256" s="4"/>
      <c r="BN256" s="14"/>
    </row>
    <row r="257" spans="1:66" ht="8.25" customHeight="1">
      <c r="A257" s="15"/>
      <c r="B257" s="4"/>
      <c r="C257" s="4"/>
      <c r="D257" s="79"/>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1"/>
      <c r="BL257" s="4"/>
      <c r="BM257" s="4"/>
      <c r="BN257" s="14"/>
    </row>
    <row r="258" spans="1:66" ht="7.5" customHeight="1">
      <c r="A258" s="1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14"/>
    </row>
    <row r="259" spans="1:66" ht="7.5" customHeight="1">
      <c r="A259" s="15"/>
      <c r="B259" s="4"/>
      <c r="C259" s="4"/>
      <c r="D259" s="37"/>
      <c r="E259" s="38"/>
      <c r="F259" s="4"/>
      <c r="G259" s="56" t="s">
        <v>215</v>
      </c>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4"/>
      <c r="BM259" s="4"/>
      <c r="BN259" s="14"/>
    </row>
    <row r="260" spans="1:66" ht="7.5" customHeight="1">
      <c r="A260" s="15"/>
      <c r="B260" s="4"/>
      <c r="C260" s="4"/>
      <c r="D260" s="39"/>
      <c r="E260" s="40"/>
      <c r="F260" s="4"/>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4"/>
      <c r="BM260" s="4"/>
      <c r="BN260" s="14"/>
    </row>
    <row r="261" spans="1:66" ht="7.5" customHeight="1">
      <c r="A261" s="1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14"/>
    </row>
    <row r="262" spans="1:66" ht="7.5" customHeight="1">
      <c r="A262" s="15"/>
      <c r="B262" s="4"/>
      <c r="C262" s="4"/>
      <c r="D262" s="294" t="s">
        <v>204</v>
      </c>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c r="AG262" s="295"/>
      <c r="AH262" s="295"/>
      <c r="AI262" s="295"/>
      <c r="AJ262" s="295"/>
      <c r="AK262" s="295"/>
      <c r="AL262" s="295"/>
      <c r="AM262" s="295"/>
      <c r="AN262" s="295"/>
      <c r="AO262" s="295"/>
      <c r="AP262" s="295"/>
      <c r="AQ262" s="295"/>
      <c r="AR262" s="295"/>
      <c r="AS262" s="295"/>
      <c r="AT262" s="295"/>
      <c r="AU262" s="295"/>
      <c r="AV262" s="295"/>
      <c r="AW262" s="295"/>
      <c r="AX262" s="295"/>
      <c r="AY262" s="295"/>
      <c r="AZ262" s="295"/>
      <c r="BA262" s="295"/>
      <c r="BB262" s="295"/>
      <c r="BC262" s="295"/>
      <c r="BD262" s="295"/>
      <c r="BE262" s="295"/>
      <c r="BF262" s="295"/>
      <c r="BG262" s="295"/>
      <c r="BH262" s="295"/>
      <c r="BI262" s="295"/>
      <c r="BJ262" s="295"/>
      <c r="BK262" s="296"/>
      <c r="BL262" s="4"/>
      <c r="BM262" s="4"/>
      <c r="BN262" s="14"/>
    </row>
    <row r="263" spans="1:66" ht="7.5" customHeight="1">
      <c r="A263" s="15"/>
      <c r="B263" s="4"/>
      <c r="C263" s="4"/>
      <c r="D263" s="297"/>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298"/>
      <c r="AE263" s="298"/>
      <c r="AF263" s="298"/>
      <c r="AG263" s="298"/>
      <c r="AH263" s="298"/>
      <c r="AI263" s="298"/>
      <c r="AJ263" s="298"/>
      <c r="AK263" s="298"/>
      <c r="AL263" s="298"/>
      <c r="AM263" s="298"/>
      <c r="AN263" s="298"/>
      <c r="AO263" s="298"/>
      <c r="AP263" s="298"/>
      <c r="AQ263" s="298"/>
      <c r="AR263" s="298"/>
      <c r="AS263" s="298"/>
      <c r="AT263" s="298"/>
      <c r="AU263" s="298"/>
      <c r="AV263" s="298"/>
      <c r="AW263" s="298"/>
      <c r="AX263" s="298"/>
      <c r="AY263" s="298"/>
      <c r="AZ263" s="298"/>
      <c r="BA263" s="298"/>
      <c r="BB263" s="298"/>
      <c r="BC263" s="298"/>
      <c r="BD263" s="298"/>
      <c r="BE263" s="298"/>
      <c r="BF263" s="298"/>
      <c r="BG263" s="298"/>
      <c r="BH263" s="298"/>
      <c r="BI263" s="298"/>
      <c r="BJ263" s="298"/>
      <c r="BK263" s="299"/>
      <c r="BL263" s="4"/>
      <c r="BM263" s="4"/>
      <c r="BN263" s="14"/>
    </row>
    <row r="264" spans="1:66" ht="7.5" customHeight="1">
      <c r="A264" s="15"/>
      <c r="B264" s="4"/>
      <c r="C264" s="4"/>
      <c r="D264" s="297"/>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8"/>
      <c r="AJ264" s="298"/>
      <c r="AK264" s="298"/>
      <c r="AL264" s="298"/>
      <c r="AM264" s="298"/>
      <c r="AN264" s="298"/>
      <c r="AO264" s="298"/>
      <c r="AP264" s="298"/>
      <c r="AQ264" s="298"/>
      <c r="AR264" s="298"/>
      <c r="AS264" s="298"/>
      <c r="AT264" s="298"/>
      <c r="AU264" s="298"/>
      <c r="AV264" s="298"/>
      <c r="AW264" s="298"/>
      <c r="AX264" s="298"/>
      <c r="AY264" s="298"/>
      <c r="AZ264" s="298"/>
      <c r="BA264" s="298"/>
      <c r="BB264" s="298"/>
      <c r="BC264" s="298"/>
      <c r="BD264" s="298"/>
      <c r="BE264" s="298"/>
      <c r="BF264" s="298"/>
      <c r="BG264" s="298"/>
      <c r="BH264" s="298"/>
      <c r="BI264" s="298"/>
      <c r="BJ264" s="298"/>
      <c r="BK264" s="299"/>
      <c r="BL264" s="4"/>
      <c r="BM264" s="4"/>
      <c r="BN264" s="14"/>
    </row>
    <row r="265" spans="1:66" ht="7.5" customHeight="1">
      <c r="A265" s="15"/>
      <c r="B265" s="4"/>
      <c r="C265" s="4"/>
      <c r="D265" s="297"/>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c r="AA265" s="298"/>
      <c r="AB265" s="298"/>
      <c r="AC265" s="298"/>
      <c r="AD265" s="298"/>
      <c r="AE265" s="298"/>
      <c r="AF265" s="298"/>
      <c r="AG265" s="298"/>
      <c r="AH265" s="298"/>
      <c r="AI265" s="298"/>
      <c r="AJ265" s="298"/>
      <c r="AK265" s="298"/>
      <c r="AL265" s="298"/>
      <c r="AM265" s="298"/>
      <c r="AN265" s="298"/>
      <c r="AO265" s="298"/>
      <c r="AP265" s="298"/>
      <c r="AQ265" s="298"/>
      <c r="AR265" s="298"/>
      <c r="AS265" s="298"/>
      <c r="AT265" s="298"/>
      <c r="AU265" s="298"/>
      <c r="AV265" s="298"/>
      <c r="AW265" s="298"/>
      <c r="AX265" s="298"/>
      <c r="AY265" s="298"/>
      <c r="AZ265" s="298"/>
      <c r="BA265" s="298"/>
      <c r="BB265" s="298"/>
      <c r="BC265" s="298"/>
      <c r="BD265" s="298"/>
      <c r="BE265" s="298"/>
      <c r="BF265" s="298"/>
      <c r="BG265" s="298"/>
      <c r="BH265" s="298"/>
      <c r="BI265" s="298"/>
      <c r="BJ265" s="298"/>
      <c r="BK265" s="299"/>
      <c r="BL265" s="4"/>
      <c r="BM265" s="4"/>
      <c r="BN265" s="14"/>
    </row>
    <row r="266" spans="1:66" ht="7.5" customHeight="1">
      <c r="A266" s="15"/>
      <c r="B266" s="4"/>
      <c r="C266" s="4"/>
      <c r="D266" s="297"/>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c r="AB266" s="298"/>
      <c r="AC266" s="298"/>
      <c r="AD266" s="298"/>
      <c r="AE266" s="298"/>
      <c r="AF266" s="298"/>
      <c r="AG266" s="298"/>
      <c r="AH266" s="298"/>
      <c r="AI266" s="298"/>
      <c r="AJ266" s="298"/>
      <c r="AK266" s="298"/>
      <c r="AL266" s="298"/>
      <c r="AM266" s="298"/>
      <c r="AN266" s="298"/>
      <c r="AO266" s="298"/>
      <c r="AP266" s="298"/>
      <c r="AQ266" s="298"/>
      <c r="AR266" s="298"/>
      <c r="AS266" s="298"/>
      <c r="AT266" s="298"/>
      <c r="AU266" s="298"/>
      <c r="AV266" s="298"/>
      <c r="AW266" s="298"/>
      <c r="AX266" s="298"/>
      <c r="AY266" s="298"/>
      <c r="AZ266" s="298"/>
      <c r="BA266" s="298"/>
      <c r="BB266" s="298"/>
      <c r="BC266" s="298"/>
      <c r="BD266" s="298"/>
      <c r="BE266" s="298"/>
      <c r="BF266" s="298"/>
      <c r="BG266" s="298"/>
      <c r="BH266" s="298"/>
      <c r="BI266" s="298"/>
      <c r="BJ266" s="298"/>
      <c r="BK266" s="299"/>
      <c r="BL266" s="4"/>
      <c r="BM266" s="4"/>
      <c r="BN266" s="14"/>
    </row>
    <row r="267" spans="1:66" ht="7.5" customHeight="1">
      <c r="A267" s="15"/>
      <c r="B267" s="4"/>
      <c r="C267" s="4"/>
      <c r="D267" s="297"/>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c r="AA267" s="298"/>
      <c r="AB267" s="298"/>
      <c r="AC267" s="298"/>
      <c r="AD267" s="298"/>
      <c r="AE267" s="298"/>
      <c r="AF267" s="298"/>
      <c r="AG267" s="298"/>
      <c r="AH267" s="298"/>
      <c r="AI267" s="298"/>
      <c r="AJ267" s="298"/>
      <c r="AK267" s="298"/>
      <c r="AL267" s="298"/>
      <c r="AM267" s="298"/>
      <c r="AN267" s="298"/>
      <c r="AO267" s="298"/>
      <c r="AP267" s="298"/>
      <c r="AQ267" s="298"/>
      <c r="AR267" s="298"/>
      <c r="AS267" s="298"/>
      <c r="AT267" s="298"/>
      <c r="AU267" s="298"/>
      <c r="AV267" s="298"/>
      <c r="AW267" s="298"/>
      <c r="AX267" s="298"/>
      <c r="AY267" s="298"/>
      <c r="AZ267" s="298"/>
      <c r="BA267" s="298"/>
      <c r="BB267" s="298"/>
      <c r="BC267" s="298"/>
      <c r="BD267" s="298"/>
      <c r="BE267" s="298"/>
      <c r="BF267" s="298"/>
      <c r="BG267" s="298"/>
      <c r="BH267" s="298"/>
      <c r="BI267" s="298"/>
      <c r="BJ267" s="298"/>
      <c r="BK267" s="299"/>
      <c r="BL267" s="4"/>
      <c r="BM267" s="4"/>
      <c r="BN267" s="14"/>
    </row>
    <row r="268" spans="1:66" ht="8.25" customHeight="1">
      <c r="A268" s="15"/>
      <c r="B268" s="4"/>
      <c r="C268" s="4"/>
      <c r="D268" s="300"/>
      <c r="E268" s="301"/>
      <c r="F268" s="301"/>
      <c r="G268" s="301"/>
      <c r="H268" s="301"/>
      <c r="I268" s="301"/>
      <c r="J268" s="301"/>
      <c r="K268" s="301"/>
      <c r="L268" s="301"/>
      <c r="M268" s="301"/>
      <c r="N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c r="AJ268" s="301"/>
      <c r="AK268" s="301"/>
      <c r="AL268" s="301"/>
      <c r="AM268" s="301"/>
      <c r="AN268" s="301"/>
      <c r="AO268" s="301"/>
      <c r="AP268" s="301"/>
      <c r="AQ268" s="301"/>
      <c r="AR268" s="301"/>
      <c r="AS268" s="301"/>
      <c r="AT268" s="301"/>
      <c r="AU268" s="301"/>
      <c r="AV268" s="301"/>
      <c r="AW268" s="301"/>
      <c r="AX268" s="301"/>
      <c r="AY268" s="301"/>
      <c r="AZ268" s="301"/>
      <c r="BA268" s="301"/>
      <c r="BB268" s="301"/>
      <c r="BC268" s="301"/>
      <c r="BD268" s="301"/>
      <c r="BE268" s="301"/>
      <c r="BF268" s="301"/>
      <c r="BG268" s="301"/>
      <c r="BH268" s="301"/>
      <c r="BI268" s="301"/>
      <c r="BJ268" s="301"/>
      <c r="BK268" s="302"/>
      <c r="BL268" s="4"/>
      <c r="BM268" s="4"/>
      <c r="BN268" s="14"/>
    </row>
    <row r="269" spans="1:66" ht="8.25" customHeight="1">
      <c r="A269" s="16"/>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8"/>
    </row>
    <row r="270" spans="1:66" ht="8.25" customHeight="1">
      <c r="A270" s="252" t="s">
        <v>162</v>
      </c>
      <c r="B270" s="252"/>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2"/>
      <c r="AW270" s="252"/>
      <c r="AX270" s="252"/>
      <c r="AY270" s="252"/>
      <c r="AZ270" s="252"/>
      <c r="BA270" s="252"/>
      <c r="BB270" s="252"/>
      <c r="BC270" s="252"/>
      <c r="BD270" s="252"/>
      <c r="BE270" s="252"/>
      <c r="BF270" s="252"/>
      <c r="BG270" s="252"/>
      <c r="BH270" s="239" t="s">
        <v>200</v>
      </c>
      <c r="BI270" s="239"/>
      <c r="BJ270" s="239"/>
      <c r="BK270" s="239"/>
      <c r="BL270" s="239"/>
      <c r="BM270" s="239"/>
      <c r="BN270" s="239"/>
    </row>
    <row r="271" spans="1:66" ht="8.25" customHeight="1">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207"/>
      <c r="BG271" s="207"/>
      <c r="BH271" s="36"/>
      <c r="BI271" s="36"/>
      <c r="BJ271" s="36"/>
      <c r="BK271" s="36"/>
      <c r="BL271" s="36"/>
      <c r="BM271" s="36"/>
      <c r="BN271" s="36"/>
    </row>
    <row r="272" spans="1:66" ht="8.25" customHeight="1">
      <c r="A272" s="35" t="s">
        <v>161</v>
      </c>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row>
    <row r="273" spans="1:66" ht="8.2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row>
    <row r="274" spans="1:66" ht="8.2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row>
    <row r="275" spans="1:66" ht="8.2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row>
    <row r="276" spans="1:66" ht="8.2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row>
    <row r="277" spans="1:66" ht="8.2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row>
    <row r="279" spans="1:66" ht="8.25" customHeight="1">
      <c r="A279" s="233" t="s">
        <v>217</v>
      </c>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4"/>
      <c r="AX279" s="234"/>
      <c r="AY279" s="234"/>
      <c r="AZ279" s="234"/>
      <c r="BA279" s="234"/>
      <c r="BB279" s="234"/>
      <c r="BC279" s="234"/>
      <c r="BD279" s="234"/>
      <c r="BE279" s="234"/>
      <c r="BF279" s="234"/>
      <c r="BG279" s="234"/>
      <c r="BH279" s="234"/>
      <c r="BI279" s="234"/>
      <c r="BJ279" s="234"/>
      <c r="BK279" s="234"/>
      <c r="BL279" s="234"/>
      <c r="BM279" s="234"/>
      <c r="BN279" s="235"/>
    </row>
    <row r="280" spans="1:66" ht="8.25" customHeight="1">
      <c r="A280" s="236"/>
      <c r="B280" s="23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c r="BB280" s="237"/>
      <c r="BC280" s="237"/>
      <c r="BD280" s="237"/>
      <c r="BE280" s="237"/>
      <c r="BF280" s="237"/>
      <c r="BG280" s="237"/>
      <c r="BH280" s="237"/>
      <c r="BI280" s="237"/>
      <c r="BJ280" s="237"/>
      <c r="BK280" s="237"/>
      <c r="BL280" s="237"/>
      <c r="BM280" s="237"/>
      <c r="BN280" s="238"/>
    </row>
    <row r="281" spans="1:66" ht="8.25" customHeight="1">
      <c r="A281" s="110" t="s">
        <v>238</v>
      </c>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2"/>
    </row>
    <row r="282" spans="1:66" ht="8.25" customHeight="1">
      <c r="A282" s="110"/>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2"/>
    </row>
    <row r="283" spans="1:66" ht="8.25" customHeight="1">
      <c r="A283" s="110" t="s">
        <v>239</v>
      </c>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2"/>
    </row>
    <row r="284" spans="1:66" ht="8.25" customHeight="1">
      <c r="A284" s="110"/>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2"/>
    </row>
    <row r="285" spans="1:66" ht="8.25" customHeight="1">
      <c r="A285" s="110" t="s">
        <v>240</v>
      </c>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2"/>
    </row>
    <row r="286" spans="1:66" ht="8.25" customHeight="1">
      <c r="A286" s="110"/>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2"/>
    </row>
    <row r="287" spans="1:66" ht="8.25" customHeight="1">
      <c r="A287" s="110" t="s">
        <v>241</v>
      </c>
      <c r="B287" s="273"/>
      <c r="C287" s="273"/>
      <c r="D287" s="273"/>
      <c r="E287" s="273"/>
      <c r="F287" s="273"/>
      <c r="G287" s="273"/>
      <c r="H287" s="273"/>
      <c r="I287" s="273"/>
      <c r="J287" s="273"/>
      <c r="K287" s="273"/>
      <c r="L287" s="273"/>
      <c r="M287" s="273"/>
      <c r="N287" s="273"/>
      <c r="O287" s="273"/>
      <c r="P287" s="273"/>
      <c r="Q287" s="273"/>
      <c r="R287" s="273"/>
      <c r="S287" s="273"/>
      <c r="T287" s="273"/>
      <c r="U287" s="273"/>
      <c r="V287" s="273"/>
      <c r="W287" s="273"/>
      <c r="X287" s="273"/>
      <c r="Y287" s="273"/>
      <c r="Z287" s="273"/>
      <c r="AA287" s="273"/>
      <c r="AB287" s="273"/>
      <c r="AC287" s="273"/>
      <c r="AD287" s="273"/>
      <c r="AE287" s="273"/>
      <c r="AF287" s="273"/>
      <c r="AG287" s="273"/>
      <c r="AH287" s="273"/>
      <c r="AI287" s="273"/>
      <c r="AJ287" s="273"/>
      <c r="AK287" s="273"/>
      <c r="AL287" s="273"/>
      <c r="AM287" s="273"/>
      <c r="AN287" s="273"/>
      <c r="AO287" s="273"/>
      <c r="AP287" s="273"/>
      <c r="AQ287" s="273"/>
      <c r="AR287" s="273"/>
      <c r="AS287" s="273"/>
      <c r="AT287" s="273"/>
      <c r="AU287" s="273"/>
      <c r="AV287" s="273"/>
      <c r="AW287" s="273"/>
      <c r="AX287" s="273"/>
      <c r="AY287" s="273"/>
      <c r="AZ287" s="273"/>
      <c r="BA287" s="273"/>
      <c r="BB287" s="273"/>
      <c r="BC287" s="273"/>
      <c r="BD287" s="273"/>
      <c r="BE287" s="273"/>
      <c r="BF287" s="273"/>
      <c r="BG287" s="273"/>
      <c r="BH287" s="273"/>
      <c r="BI287" s="273"/>
      <c r="BJ287" s="273"/>
      <c r="BK287" s="273"/>
      <c r="BL287" s="273"/>
      <c r="BM287" s="273"/>
      <c r="BN287" s="274"/>
    </row>
    <row r="288" spans="1:66" ht="8.25" customHeight="1">
      <c r="A288" s="275"/>
      <c r="B288" s="273"/>
      <c r="C288" s="273"/>
      <c r="D288" s="273"/>
      <c r="E288" s="273"/>
      <c r="F288" s="273"/>
      <c r="G288" s="273"/>
      <c r="H288" s="273"/>
      <c r="I288" s="273"/>
      <c r="J288" s="273"/>
      <c r="K288" s="273"/>
      <c r="L288" s="273"/>
      <c r="M288" s="273"/>
      <c r="N288" s="273"/>
      <c r="O288" s="273"/>
      <c r="P288" s="273"/>
      <c r="Q288" s="273"/>
      <c r="R288" s="273"/>
      <c r="S288" s="273"/>
      <c r="T288" s="273"/>
      <c r="U288" s="273"/>
      <c r="V288" s="273"/>
      <c r="W288" s="273"/>
      <c r="X288" s="273"/>
      <c r="Y288" s="273"/>
      <c r="Z288" s="273"/>
      <c r="AA288" s="273"/>
      <c r="AB288" s="273"/>
      <c r="AC288" s="273"/>
      <c r="AD288" s="273"/>
      <c r="AE288" s="273"/>
      <c r="AF288" s="273"/>
      <c r="AG288" s="273"/>
      <c r="AH288" s="273"/>
      <c r="AI288" s="273"/>
      <c r="AJ288" s="273"/>
      <c r="AK288" s="273"/>
      <c r="AL288" s="273"/>
      <c r="AM288" s="273"/>
      <c r="AN288" s="273"/>
      <c r="AO288" s="273"/>
      <c r="AP288" s="273"/>
      <c r="AQ288" s="273"/>
      <c r="AR288" s="273"/>
      <c r="AS288" s="273"/>
      <c r="AT288" s="273"/>
      <c r="AU288" s="273"/>
      <c r="AV288" s="273"/>
      <c r="AW288" s="273"/>
      <c r="AX288" s="273"/>
      <c r="AY288" s="273"/>
      <c r="AZ288" s="273"/>
      <c r="BA288" s="273"/>
      <c r="BB288" s="273"/>
      <c r="BC288" s="273"/>
      <c r="BD288" s="273"/>
      <c r="BE288" s="273"/>
      <c r="BF288" s="273"/>
      <c r="BG288" s="273"/>
      <c r="BH288" s="273"/>
      <c r="BI288" s="273"/>
      <c r="BJ288" s="273"/>
      <c r="BK288" s="273"/>
      <c r="BL288" s="273"/>
      <c r="BM288" s="273"/>
      <c r="BN288" s="274"/>
    </row>
    <row r="289" spans="1:66" ht="8.25" customHeight="1">
      <c r="A289" s="275"/>
      <c r="B289" s="273"/>
      <c r="C289" s="273"/>
      <c r="D289" s="273"/>
      <c r="E289" s="273"/>
      <c r="F289" s="273"/>
      <c r="G289" s="273"/>
      <c r="H289" s="273"/>
      <c r="I289" s="273"/>
      <c r="J289" s="273"/>
      <c r="K289" s="273"/>
      <c r="L289" s="273"/>
      <c r="M289" s="273"/>
      <c r="N289" s="273"/>
      <c r="O289" s="273"/>
      <c r="P289" s="273"/>
      <c r="Q289" s="273"/>
      <c r="R289" s="273"/>
      <c r="S289" s="273"/>
      <c r="T289" s="273"/>
      <c r="U289" s="273"/>
      <c r="V289" s="273"/>
      <c r="W289" s="273"/>
      <c r="X289" s="273"/>
      <c r="Y289" s="273"/>
      <c r="Z289" s="273"/>
      <c r="AA289" s="273"/>
      <c r="AB289" s="273"/>
      <c r="AC289" s="273"/>
      <c r="AD289" s="273"/>
      <c r="AE289" s="273"/>
      <c r="AF289" s="273"/>
      <c r="AG289" s="273"/>
      <c r="AH289" s="273"/>
      <c r="AI289" s="273"/>
      <c r="AJ289" s="273"/>
      <c r="AK289" s="273"/>
      <c r="AL289" s="273"/>
      <c r="AM289" s="273"/>
      <c r="AN289" s="273"/>
      <c r="AO289" s="273"/>
      <c r="AP289" s="273"/>
      <c r="AQ289" s="273"/>
      <c r="AR289" s="273"/>
      <c r="AS289" s="273"/>
      <c r="AT289" s="273"/>
      <c r="AU289" s="273"/>
      <c r="AV289" s="273"/>
      <c r="AW289" s="273"/>
      <c r="AX289" s="273"/>
      <c r="AY289" s="273"/>
      <c r="AZ289" s="273"/>
      <c r="BA289" s="273"/>
      <c r="BB289" s="273"/>
      <c r="BC289" s="273"/>
      <c r="BD289" s="273"/>
      <c r="BE289" s="273"/>
      <c r="BF289" s="273"/>
      <c r="BG289" s="273"/>
      <c r="BH289" s="273"/>
      <c r="BI289" s="273"/>
      <c r="BJ289" s="273"/>
      <c r="BK289" s="273"/>
      <c r="BL289" s="273"/>
      <c r="BM289" s="273"/>
      <c r="BN289" s="274"/>
    </row>
    <row r="290" spans="1:66" ht="8.25" customHeight="1">
      <c r="A290" s="110" t="s">
        <v>242</v>
      </c>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c r="BB290" s="111"/>
      <c r="BC290" s="111"/>
      <c r="BD290" s="111"/>
      <c r="BE290" s="111"/>
      <c r="BF290" s="111"/>
      <c r="BG290" s="111"/>
      <c r="BH290" s="111"/>
      <c r="BI290" s="111"/>
      <c r="BJ290" s="111"/>
      <c r="BK290" s="111"/>
      <c r="BL290" s="111"/>
      <c r="BM290" s="111"/>
      <c r="BN290" s="112"/>
    </row>
    <row r="291" spans="1:66" ht="8.25" customHeight="1">
      <c r="A291" s="110"/>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2"/>
    </row>
    <row r="292" spans="1:66" ht="8.25" customHeight="1">
      <c r="A292" s="113" t="s">
        <v>243</v>
      </c>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5"/>
    </row>
    <row r="293" spans="1:66" ht="8.25" customHeight="1">
      <c r="A293" s="113"/>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5"/>
    </row>
    <row r="294" spans="1:66" ht="8.25" customHeight="1">
      <c r="A294" s="53" t="s">
        <v>244</v>
      </c>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5"/>
    </row>
    <row r="295" spans="1:66" ht="8.25" customHeight="1">
      <c r="A295" s="53"/>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5"/>
    </row>
    <row r="296" spans="1:66" ht="8.25" customHeight="1">
      <c r="A296" s="116" t="s">
        <v>245</v>
      </c>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117"/>
      <c r="BB296" s="117"/>
      <c r="BC296" s="117"/>
      <c r="BD296" s="117"/>
      <c r="BE296" s="117"/>
      <c r="BF296" s="117"/>
      <c r="BG296" s="117"/>
      <c r="BH296" s="117"/>
      <c r="BI296" s="117"/>
      <c r="BJ296" s="117"/>
      <c r="BK296" s="117"/>
      <c r="BL296" s="117"/>
      <c r="BM296" s="117"/>
      <c r="BN296" s="118"/>
    </row>
    <row r="297" spans="1:66" ht="8.25" customHeight="1">
      <c r="A297" s="116"/>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7"/>
      <c r="AN297" s="117"/>
      <c r="AO297" s="117"/>
      <c r="AP297" s="117"/>
      <c r="AQ297" s="117"/>
      <c r="AR297" s="117"/>
      <c r="AS297" s="117"/>
      <c r="AT297" s="117"/>
      <c r="AU297" s="117"/>
      <c r="AV297" s="117"/>
      <c r="AW297" s="117"/>
      <c r="AX297" s="117"/>
      <c r="AY297" s="117"/>
      <c r="AZ297" s="117"/>
      <c r="BA297" s="117"/>
      <c r="BB297" s="117"/>
      <c r="BC297" s="117"/>
      <c r="BD297" s="117"/>
      <c r="BE297" s="117"/>
      <c r="BF297" s="117"/>
      <c r="BG297" s="117"/>
      <c r="BH297" s="117"/>
      <c r="BI297" s="117"/>
      <c r="BJ297" s="117"/>
      <c r="BK297" s="117"/>
      <c r="BL297" s="117"/>
      <c r="BM297" s="117"/>
      <c r="BN297" s="118"/>
    </row>
    <row r="298" spans="1:66" ht="8.25" customHeight="1">
      <c r="A298" s="116"/>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8"/>
    </row>
    <row r="299" spans="1:66" ht="8.25" customHeight="1">
      <c r="A299" s="110" t="s">
        <v>266</v>
      </c>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2"/>
    </row>
    <row r="300" spans="1:66" ht="8.25" customHeight="1">
      <c r="A300" s="110"/>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2"/>
    </row>
    <row r="301" spans="1:66" ht="8.25" customHeight="1">
      <c r="A301" s="110" t="s">
        <v>246</v>
      </c>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2"/>
    </row>
    <row r="302" spans="1:66" ht="8.25" customHeight="1">
      <c r="A302" s="110"/>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c r="BK302" s="111"/>
      <c r="BL302" s="111"/>
      <c r="BM302" s="111"/>
      <c r="BN302" s="112"/>
    </row>
    <row r="303" spans="1:66" ht="8.25" customHeight="1">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2"/>
    </row>
    <row r="304" spans="1:66" ht="8.25" customHeight="1">
      <c r="A304" s="53" t="s">
        <v>265</v>
      </c>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5"/>
    </row>
    <row r="305" spans="1:66" ht="8.25" customHeight="1">
      <c r="A305" s="53"/>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5"/>
    </row>
    <row r="306" spans="1:66" ht="8.25" customHeight="1">
      <c r="A306" s="53"/>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5"/>
    </row>
    <row r="307" spans="1:66" ht="8.25" customHeight="1">
      <c r="A307" s="53" t="s">
        <v>247</v>
      </c>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5"/>
    </row>
    <row r="308" spans="1:66" ht="8.25" customHeight="1">
      <c r="A308" s="53"/>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5"/>
    </row>
    <row r="309" spans="1:66" ht="8.25" customHeight="1">
      <c r="A309" s="53" t="s">
        <v>248</v>
      </c>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5"/>
    </row>
    <row r="310" spans="1:66" ht="8.25" customHeight="1">
      <c r="A310" s="53"/>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5"/>
    </row>
    <row r="311" spans="1:66" ht="8.25" customHeight="1">
      <c r="A311" s="110" t="s">
        <v>249</v>
      </c>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2"/>
    </row>
    <row r="312" spans="1:66" ht="8.25" customHeight="1">
      <c r="A312" s="110"/>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2"/>
    </row>
    <row r="313" spans="1:66" ht="8.25" customHeight="1">
      <c r="A313" s="53" t="s">
        <v>250</v>
      </c>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5"/>
    </row>
    <row r="314" spans="1:66" ht="8.25" customHeight="1">
      <c r="A314" s="53"/>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5"/>
    </row>
    <row r="315" spans="1:66" ht="8.25" customHeight="1">
      <c r="A315" s="53"/>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5"/>
    </row>
    <row r="316" spans="1:66" ht="8.25" customHeight="1">
      <c r="A316" s="53" t="s">
        <v>251</v>
      </c>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5"/>
    </row>
    <row r="317" spans="1:66" ht="8.25" customHeight="1">
      <c r="A317" s="53"/>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5"/>
    </row>
    <row r="318" spans="1:66" ht="8.25" customHeight="1">
      <c r="A318" s="53" t="s">
        <v>260</v>
      </c>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5"/>
    </row>
    <row r="319" spans="1:66" ht="8.25" customHeight="1">
      <c r="A319" s="53"/>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5"/>
    </row>
    <row r="320" spans="1:66" ht="8.25" customHeight="1">
      <c r="A320" s="110" t="s">
        <v>252</v>
      </c>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1"/>
      <c r="AU320" s="111"/>
      <c r="AV320" s="111"/>
      <c r="AW320" s="111"/>
      <c r="AX320" s="111"/>
      <c r="AY320" s="111"/>
      <c r="AZ320" s="111"/>
      <c r="BA320" s="111"/>
      <c r="BB320" s="111"/>
      <c r="BC320" s="111"/>
      <c r="BD320" s="111"/>
      <c r="BE320" s="111"/>
      <c r="BF320" s="111"/>
      <c r="BG320" s="111"/>
      <c r="BH320" s="111"/>
      <c r="BI320" s="111"/>
      <c r="BJ320" s="111"/>
      <c r="BK320" s="111"/>
      <c r="BL320" s="111"/>
      <c r="BM320" s="111"/>
      <c r="BN320" s="112"/>
    </row>
    <row r="321" spans="1:66" ht="8.25" customHeight="1">
      <c r="A321" s="110"/>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c r="AO321" s="111"/>
      <c r="AP321" s="111"/>
      <c r="AQ321" s="111"/>
      <c r="AR321" s="111"/>
      <c r="AS321" s="111"/>
      <c r="AT321" s="111"/>
      <c r="AU321" s="111"/>
      <c r="AV321" s="111"/>
      <c r="AW321" s="111"/>
      <c r="AX321" s="111"/>
      <c r="AY321" s="111"/>
      <c r="AZ321" s="111"/>
      <c r="BA321" s="111"/>
      <c r="BB321" s="111"/>
      <c r="BC321" s="111"/>
      <c r="BD321" s="111"/>
      <c r="BE321" s="111"/>
      <c r="BF321" s="111"/>
      <c r="BG321" s="111"/>
      <c r="BH321" s="111"/>
      <c r="BI321" s="111"/>
      <c r="BJ321" s="111"/>
      <c r="BK321" s="111"/>
      <c r="BL321" s="111"/>
      <c r="BM321" s="111"/>
      <c r="BN321" s="112"/>
    </row>
    <row r="322" spans="1:66" ht="8.25" customHeight="1">
      <c r="A322" s="110"/>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2"/>
    </row>
    <row r="323" spans="1:66" ht="8.25" customHeight="1">
      <c r="A323" s="253" t="s">
        <v>253</v>
      </c>
      <c r="B323" s="254"/>
      <c r="C323" s="254"/>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c r="AA323" s="254"/>
      <c r="AB323" s="254"/>
      <c r="AC323" s="254"/>
      <c r="AD323" s="254"/>
      <c r="AE323" s="254"/>
      <c r="AF323" s="254"/>
      <c r="AG323" s="254"/>
      <c r="AH323" s="254"/>
      <c r="AI323" s="254"/>
      <c r="AJ323" s="254"/>
      <c r="AK323" s="254"/>
      <c r="AL323" s="254"/>
      <c r="AM323" s="254"/>
      <c r="AN323" s="254"/>
      <c r="AO323" s="254"/>
      <c r="AP323" s="254"/>
      <c r="AQ323" s="254"/>
      <c r="AR323" s="254"/>
      <c r="AS323" s="254"/>
      <c r="AT323" s="254"/>
      <c r="AU323" s="254"/>
      <c r="AV323" s="254"/>
      <c r="AW323" s="254"/>
      <c r="AX323" s="254"/>
      <c r="AY323" s="254"/>
      <c r="AZ323" s="254"/>
      <c r="BA323" s="254"/>
      <c r="BB323" s="254"/>
      <c r="BC323" s="254"/>
      <c r="BD323" s="254"/>
      <c r="BE323" s="254"/>
      <c r="BF323" s="254"/>
      <c r="BG323" s="254"/>
      <c r="BH323" s="254"/>
      <c r="BI323" s="254"/>
      <c r="BJ323" s="254"/>
      <c r="BK323" s="254"/>
      <c r="BL323" s="254"/>
      <c r="BM323" s="254"/>
      <c r="BN323" s="255"/>
    </row>
    <row r="324" spans="1:66" ht="8.25" customHeight="1">
      <c r="A324" s="253"/>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4"/>
      <c r="AJ324" s="254"/>
      <c r="AK324" s="254"/>
      <c r="AL324" s="254"/>
      <c r="AM324" s="254"/>
      <c r="AN324" s="254"/>
      <c r="AO324" s="254"/>
      <c r="AP324" s="254"/>
      <c r="AQ324" s="254"/>
      <c r="AR324" s="254"/>
      <c r="AS324" s="254"/>
      <c r="AT324" s="254"/>
      <c r="AU324" s="254"/>
      <c r="AV324" s="254"/>
      <c r="AW324" s="254"/>
      <c r="AX324" s="254"/>
      <c r="AY324" s="254"/>
      <c r="AZ324" s="254"/>
      <c r="BA324" s="254"/>
      <c r="BB324" s="254"/>
      <c r="BC324" s="254"/>
      <c r="BD324" s="254"/>
      <c r="BE324" s="254"/>
      <c r="BF324" s="254"/>
      <c r="BG324" s="254"/>
      <c r="BH324" s="254"/>
      <c r="BI324" s="254"/>
      <c r="BJ324" s="254"/>
      <c r="BK324" s="254"/>
      <c r="BL324" s="254"/>
      <c r="BM324" s="254"/>
      <c r="BN324" s="255"/>
    </row>
    <row r="325" spans="1:66" ht="8.25" customHeight="1">
      <c r="A325" s="253"/>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4"/>
      <c r="AJ325" s="254"/>
      <c r="AK325" s="254"/>
      <c r="AL325" s="254"/>
      <c r="AM325" s="254"/>
      <c r="AN325" s="254"/>
      <c r="AO325" s="254"/>
      <c r="AP325" s="254"/>
      <c r="AQ325" s="254"/>
      <c r="AR325" s="254"/>
      <c r="AS325" s="254"/>
      <c r="AT325" s="254"/>
      <c r="AU325" s="254"/>
      <c r="AV325" s="254"/>
      <c r="AW325" s="254"/>
      <c r="AX325" s="254"/>
      <c r="AY325" s="254"/>
      <c r="AZ325" s="254"/>
      <c r="BA325" s="254"/>
      <c r="BB325" s="254"/>
      <c r="BC325" s="254"/>
      <c r="BD325" s="254"/>
      <c r="BE325" s="254"/>
      <c r="BF325" s="254"/>
      <c r="BG325" s="254"/>
      <c r="BH325" s="254"/>
      <c r="BI325" s="254"/>
      <c r="BJ325" s="254"/>
      <c r="BK325" s="254"/>
      <c r="BL325" s="254"/>
      <c r="BM325" s="254"/>
      <c r="BN325" s="255"/>
    </row>
    <row r="326" spans="1:66" ht="8.25" customHeight="1">
      <c r="A326" s="253"/>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c r="AL326" s="254"/>
      <c r="AM326" s="254"/>
      <c r="AN326" s="254"/>
      <c r="AO326" s="254"/>
      <c r="AP326" s="254"/>
      <c r="AQ326" s="254"/>
      <c r="AR326" s="254"/>
      <c r="AS326" s="254"/>
      <c r="AT326" s="254"/>
      <c r="AU326" s="254"/>
      <c r="AV326" s="254"/>
      <c r="AW326" s="254"/>
      <c r="AX326" s="254"/>
      <c r="AY326" s="254"/>
      <c r="AZ326" s="254"/>
      <c r="BA326" s="254"/>
      <c r="BB326" s="254"/>
      <c r="BC326" s="254"/>
      <c r="BD326" s="254"/>
      <c r="BE326" s="254"/>
      <c r="BF326" s="254"/>
      <c r="BG326" s="254"/>
      <c r="BH326" s="254"/>
      <c r="BI326" s="254"/>
      <c r="BJ326" s="254"/>
      <c r="BK326" s="254"/>
      <c r="BL326" s="254"/>
      <c r="BM326" s="254"/>
      <c r="BN326" s="255"/>
    </row>
    <row r="327" spans="1:66" ht="8.25" customHeight="1">
      <c r="A327" s="253"/>
      <c r="B327" s="254"/>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254"/>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c r="BF327" s="254"/>
      <c r="BG327" s="254"/>
      <c r="BH327" s="254"/>
      <c r="BI327" s="254"/>
      <c r="BJ327" s="254"/>
      <c r="BK327" s="254"/>
      <c r="BL327" s="254"/>
      <c r="BM327" s="254"/>
      <c r="BN327" s="255"/>
    </row>
    <row r="328" spans="1:66" ht="8.25" customHeight="1">
      <c r="A328" s="53" t="s">
        <v>254</v>
      </c>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5"/>
    </row>
    <row r="329" spans="1:66" ht="8.25" customHeight="1">
      <c r="A329" s="53"/>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5"/>
    </row>
    <row r="330" spans="1:66" ht="8.25" customHeight="1">
      <c r="A330" s="53" t="s">
        <v>255</v>
      </c>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5"/>
    </row>
    <row r="331" spans="1:66" ht="8.25" customHeight="1">
      <c r="A331" s="53"/>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5"/>
    </row>
    <row r="332" spans="1:66" ht="8.25" customHeight="1">
      <c r="A332" s="53" t="s">
        <v>256</v>
      </c>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5"/>
    </row>
    <row r="333" spans="1:66" ht="8.25" customHeight="1">
      <c r="A333" s="53"/>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5"/>
    </row>
    <row r="334" spans="1:66" ht="8.25" customHeight="1">
      <c r="A334" s="53" t="s">
        <v>257</v>
      </c>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5"/>
    </row>
    <row r="335" spans="1:66" ht="8.25" customHeight="1">
      <c r="A335" s="53"/>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5"/>
    </row>
    <row r="336" spans="1:68" ht="8.25" customHeight="1">
      <c r="A336" s="53" t="s">
        <v>258</v>
      </c>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5"/>
      <c r="BO336" s="276">
        <f>BP51</f>
        <v>10</v>
      </c>
      <c r="BP336" s="277"/>
    </row>
    <row r="337" spans="1:68" ht="8.25" customHeight="1">
      <c r="A337" s="53"/>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5"/>
      <c r="BO337" s="276">
        <f>BP105</f>
        <v>5</v>
      </c>
      <c r="BP337" s="277"/>
    </row>
    <row r="338" spans="1:68" ht="8.25" customHeight="1">
      <c r="A338" s="53"/>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5"/>
      <c r="BO338" s="276">
        <f>BP106</f>
        <v>5</v>
      </c>
      <c r="BP338" s="277"/>
    </row>
    <row r="339" spans="1:68" ht="8.25" customHeight="1">
      <c r="A339" s="113" t="s">
        <v>259</v>
      </c>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c r="AV339" s="114"/>
      <c r="AW339" s="114"/>
      <c r="AX339" s="114"/>
      <c r="AY339" s="114"/>
      <c r="AZ339" s="114"/>
      <c r="BA339" s="114"/>
      <c r="BB339" s="114"/>
      <c r="BC339" s="114"/>
      <c r="BD339" s="114"/>
      <c r="BE339" s="114"/>
      <c r="BF339" s="114"/>
      <c r="BG339" s="114"/>
      <c r="BH339" s="114"/>
      <c r="BI339" s="114"/>
      <c r="BJ339" s="114"/>
      <c r="BK339" s="114"/>
      <c r="BL339" s="114"/>
      <c r="BM339" s="114"/>
      <c r="BN339" s="115"/>
      <c r="BO339" s="276">
        <f>BP107</f>
        <v>5</v>
      </c>
      <c r="BP339" s="277"/>
    </row>
    <row r="340" spans="1:67" ht="8.25" customHeight="1">
      <c r="A340" s="113"/>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c r="AV340" s="114"/>
      <c r="AW340" s="114"/>
      <c r="AX340" s="114"/>
      <c r="AY340" s="114"/>
      <c r="AZ340" s="114"/>
      <c r="BA340" s="114"/>
      <c r="BB340" s="114"/>
      <c r="BC340" s="114"/>
      <c r="BD340" s="114"/>
      <c r="BE340" s="114"/>
      <c r="BF340" s="114"/>
      <c r="BG340" s="114"/>
      <c r="BH340" s="114"/>
      <c r="BI340" s="114"/>
      <c r="BJ340" s="114"/>
      <c r="BK340" s="114"/>
      <c r="BL340" s="114"/>
      <c r="BM340" s="114"/>
      <c r="BN340" s="115"/>
      <c r="BO340" s="15"/>
    </row>
    <row r="341" spans="1:68" ht="8.25" customHeight="1">
      <c r="A341" s="315"/>
      <c r="B341" s="316"/>
      <c r="C341" s="316"/>
      <c r="D341" s="316"/>
      <c r="E341" s="316"/>
      <c r="F341" s="316"/>
      <c r="G341" s="316"/>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6"/>
      <c r="AD341" s="316"/>
      <c r="AE341" s="316"/>
      <c r="AF341" s="316"/>
      <c r="AG341" s="316"/>
      <c r="AH341" s="316"/>
      <c r="AI341" s="316"/>
      <c r="AJ341" s="316"/>
      <c r="AK341" s="316"/>
      <c r="AL341" s="316"/>
      <c r="AM341" s="316"/>
      <c r="AN341" s="316"/>
      <c r="AO341" s="316"/>
      <c r="AP341" s="316"/>
      <c r="AQ341" s="316"/>
      <c r="AR341" s="316"/>
      <c r="AS341" s="316"/>
      <c r="AT341" s="316"/>
      <c r="AU341" s="316"/>
      <c r="AV341" s="316"/>
      <c r="AW341" s="316"/>
      <c r="AX341" s="316"/>
      <c r="AY341" s="316"/>
      <c r="AZ341" s="316"/>
      <c r="BA341" s="316"/>
      <c r="BB341" s="316"/>
      <c r="BC341" s="316"/>
      <c r="BD341" s="316"/>
      <c r="BE341" s="316"/>
      <c r="BF341" s="316"/>
      <c r="BG341" s="316"/>
      <c r="BH341" s="316"/>
      <c r="BI341" s="316"/>
      <c r="BJ341" s="316"/>
      <c r="BK341" s="316"/>
      <c r="BL341" s="316"/>
      <c r="BM341" s="316"/>
      <c r="BN341" s="317"/>
      <c r="BO341" s="276">
        <f>BP129</f>
        <v>3</v>
      </c>
      <c r="BP341" s="277"/>
    </row>
    <row r="342" spans="67:68" ht="8.25" customHeight="1">
      <c r="BO342" s="276">
        <f>BP136</f>
        <v>6</v>
      </c>
      <c r="BP342" s="277"/>
    </row>
    <row r="343" spans="67:68" ht="8.25" customHeight="1">
      <c r="BO343" s="276">
        <f>SUM(BP13,BP34,BO44,BP49,BP432,AH52,AH76,BP223,BO218)</f>
        <v>44</v>
      </c>
      <c r="BP343" s="277"/>
    </row>
    <row r="344" spans="67:68" ht="8.25" customHeight="1">
      <c r="BO344" s="276" t="str">
        <f>IF(AND(BO336&lt;10,BO337&lt;5,BO338&lt;5,BO339&lt;5,BO343=0),"OK","X")</f>
        <v>X</v>
      </c>
      <c r="BP344" s="277"/>
    </row>
    <row r="345" spans="1:66" ht="8.25" customHeight="1">
      <c r="A345" s="311"/>
      <c r="B345" s="312"/>
      <c r="C345" s="261" t="s">
        <v>104</v>
      </c>
      <c r="D345" s="262"/>
      <c r="E345" s="262"/>
      <c r="F345" s="262"/>
      <c r="G345" s="262"/>
      <c r="H345" s="262"/>
      <c r="I345" s="262"/>
      <c r="J345" s="262"/>
      <c r="K345" s="262"/>
      <c r="L345" s="262"/>
      <c r="M345" s="262"/>
      <c r="N345" s="262"/>
      <c r="O345" s="262"/>
      <c r="P345" s="262"/>
      <c r="Q345" s="262"/>
      <c r="R345" s="262"/>
      <c r="S345" s="262"/>
      <c r="T345" s="262"/>
      <c r="U345" s="262"/>
      <c r="V345" s="262"/>
      <c r="W345" s="262"/>
      <c r="X345" s="262"/>
      <c r="Y345" s="262"/>
      <c r="Z345" s="262"/>
      <c r="AA345" s="262"/>
      <c r="AB345" s="262"/>
      <c r="AC345" s="262"/>
      <c r="AD345" s="262"/>
      <c r="AE345" s="262"/>
      <c r="AF345" s="262"/>
      <c r="AG345" s="262"/>
      <c r="AH345" s="262"/>
      <c r="AI345" s="262"/>
      <c r="AJ345" s="262"/>
      <c r="AK345" s="262"/>
      <c r="AL345" s="262"/>
      <c r="AM345" s="262"/>
      <c r="AN345" s="262"/>
      <c r="AO345" s="262"/>
      <c r="AP345" s="262"/>
      <c r="AQ345" s="262"/>
      <c r="AR345" s="262"/>
      <c r="AS345" s="262"/>
      <c r="AT345" s="262"/>
      <c r="AU345" s="262"/>
      <c r="AV345" s="262"/>
      <c r="AW345" s="262"/>
      <c r="AX345" s="262"/>
      <c r="AY345" s="262"/>
      <c r="AZ345" s="262"/>
      <c r="BA345" s="262"/>
      <c r="BB345" s="262"/>
      <c r="BC345" s="262"/>
      <c r="BD345" s="262"/>
      <c r="BE345" s="262"/>
      <c r="BF345" s="262"/>
      <c r="BG345" s="262"/>
      <c r="BH345" s="262"/>
      <c r="BI345" s="262"/>
      <c r="BJ345" s="262"/>
      <c r="BK345" s="262"/>
      <c r="BL345" s="262"/>
      <c r="BM345" s="262"/>
      <c r="BN345" s="263"/>
    </row>
    <row r="346" spans="1:66" ht="8.25" customHeight="1">
      <c r="A346" s="313"/>
      <c r="B346" s="314"/>
      <c r="C346" s="264"/>
      <c r="D346" s="265"/>
      <c r="E346" s="265"/>
      <c r="F346" s="265"/>
      <c r="G346" s="265"/>
      <c r="H346" s="265"/>
      <c r="I346" s="265"/>
      <c r="J346" s="265"/>
      <c r="K346" s="265"/>
      <c r="L346" s="265"/>
      <c r="M346" s="265"/>
      <c r="N346" s="265"/>
      <c r="O346" s="265"/>
      <c r="P346" s="265"/>
      <c r="Q346" s="265"/>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c r="AN346" s="265"/>
      <c r="AO346" s="265"/>
      <c r="AP346" s="265"/>
      <c r="AQ346" s="265"/>
      <c r="AR346" s="265"/>
      <c r="AS346" s="265"/>
      <c r="AT346" s="265"/>
      <c r="AU346" s="265"/>
      <c r="AV346" s="265"/>
      <c r="AW346" s="265"/>
      <c r="AX346" s="265"/>
      <c r="AY346" s="265"/>
      <c r="AZ346" s="265"/>
      <c r="BA346" s="265"/>
      <c r="BB346" s="265"/>
      <c r="BC346" s="265"/>
      <c r="BD346" s="265"/>
      <c r="BE346" s="265"/>
      <c r="BF346" s="265"/>
      <c r="BG346" s="265"/>
      <c r="BH346" s="265"/>
      <c r="BI346" s="265"/>
      <c r="BJ346" s="265"/>
      <c r="BK346" s="265"/>
      <c r="BL346" s="265"/>
      <c r="BM346" s="265"/>
      <c r="BN346" s="266"/>
    </row>
    <row r="347" spans="1:66" ht="8.25" customHeight="1">
      <c r="A347" s="257"/>
      <c r="B347" s="258"/>
      <c r="C347" s="261" t="s">
        <v>105</v>
      </c>
      <c r="D347" s="262"/>
      <c r="E347" s="262"/>
      <c r="F347" s="262"/>
      <c r="G347" s="262"/>
      <c r="H347" s="262"/>
      <c r="I347" s="262"/>
      <c r="J347" s="262"/>
      <c r="K347" s="262"/>
      <c r="L347" s="262"/>
      <c r="M347" s="262"/>
      <c r="N347" s="262"/>
      <c r="O347" s="262"/>
      <c r="P347" s="262"/>
      <c r="Q347" s="262"/>
      <c r="R347" s="262"/>
      <c r="S347" s="262"/>
      <c r="T347" s="262"/>
      <c r="U347" s="262"/>
      <c r="V347" s="262"/>
      <c r="W347" s="262"/>
      <c r="X347" s="262"/>
      <c r="Y347" s="262"/>
      <c r="Z347" s="262"/>
      <c r="AA347" s="262"/>
      <c r="AB347" s="262"/>
      <c r="AC347" s="262"/>
      <c r="AD347" s="262"/>
      <c r="AE347" s="262"/>
      <c r="AF347" s="262"/>
      <c r="AG347" s="262"/>
      <c r="AH347" s="262"/>
      <c r="AI347" s="262"/>
      <c r="AJ347" s="262"/>
      <c r="AK347" s="262"/>
      <c r="AL347" s="262"/>
      <c r="AM347" s="262"/>
      <c r="AN347" s="262"/>
      <c r="AO347" s="262"/>
      <c r="AP347" s="262"/>
      <c r="AQ347" s="262"/>
      <c r="AR347" s="262"/>
      <c r="AS347" s="262"/>
      <c r="AT347" s="262"/>
      <c r="AU347" s="262"/>
      <c r="AV347" s="262"/>
      <c r="AW347" s="262"/>
      <c r="AX347" s="262"/>
      <c r="AY347" s="262"/>
      <c r="AZ347" s="262"/>
      <c r="BA347" s="262"/>
      <c r="BB347" s="262"/>
      <c r="BC347" s="262"/>
      <c r="BD347" s="262"/>
      <c r="BE347" s="262"/>
      <c r="BF347" s="262"/>
      <c r="BG347" s="262"/>
      <c r="BH347" s="262"/>
      <c r="BI347" s="262"/>
      <c r="BJ347" s="262"/>
      <c r="BK347" s="262"/>
      <c r="BL347" s="262"/>
      <c r="BM347" s="262"/>
      <c r="BN347" s="263"/>
    </row>
    <row r="348" spans="1:66" ht="8.25" customHeight="1">
      <c r="A348" s="259"/>
      <c r="B348" s="260"/>
      <c r="C348" s="264"/>
      <c r="D348" s="265"/>
      <c r="E348" s="265"/>
      <c r="F348" s="265"/>
      <c r="G348" s="265"/>
      <c r="H348" s="265"/>
      <c r="I348" s="265"/>
      <c r="J348" s="265"/>
      <c r="K348" s="265"/>
      <c r="L348" s="265"/>
      <c r="M348" s="265"/>
      <c r="N348" s="265"/>
      <c r="O348" s="265"/>
      <c r="P348" s="265"/>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c r="AN348" s="265"/>
      <c r="AO348" s="265"/>
      <c r="AP348" s="265"/>
      <c r="AQ348" s="265"/>
      <c r="AR348" s="265"/>
      <c r="AS348" s="265"/>
      <c r="AT348" s="265"/>
      <c r="AU348" s="265"/>
      <c r="AV348" s="265"/>
      <c r="AW348" s="265"/>
      <c r="AX348" s="265"/>
      <c r="AY348" s="265"/>
      <c r="AZ348" s="265"/>
      <c r="BA348" s="265"/>
      <c r="BB348" s="265"/>
      <c r="BC348" s="265"/>
      <c r="BD348" s="265"/>
      <c r="BE348" s="265"/>
      <c r="BF348" s="265"/>
      <c r="BG348" s="265"/>
      <c r="BH348" s="265"/>
      <c r="BI348" s="265"/>
      <c r="BJ348" s="265"/>
      <c r="BK348" s="265"/>
      <c r="BL348" s="265"/>
      <c r="BM348" s="265"/>
      <c r="BN348" s="266"/>
    </row>
    <row r="351" spans="1:66" ht="8.25" customHeight="1">
      <c r="A351" s="256" t="s">
        <v>168</v>
      </c>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c r="AA351" s="256"/>
      <c r="AB351" s="256"/>
      <c r="AC351" s="256"/>
      <c r="AD351" s="256"/>
      <c r="AE351" s="256"/>
      <c r="AF351" s="256"/>
      <c r="AG351" s="256"/>
      <c r="AH351" s="256"/>
      <c r="AI351" s="256"/>
      <c r="AJ351" s="256"/>
      <c r="AK351" s="256"/>
      <c r="AL351" s="256"/>
      <c r="AM351" s="256"/>
      <c r="AN351" s="256"/>
      <c r="AO351" s="256"/>
      <c r="AP351" s="256"/>
      <c r="AQ351" s="256"/>
      <c r="AR351" s="256"/>
      <c r="AS351" s="256"/>
      <c r="AT351" s="256"/>
      <c r="AU351" s="256"/>
      <c r="AV351" s="256"/>
      <c r="AW351" s="256"/>
      <c r="AX351" s="256"/>
      <c r="AY351" s="256"/>
      <c r="AZ351" s="256"/>
      <c r="BA351" s="256"/>
      <c r="BB351" s="256"/>
      <c r="BC351" s="256"/>
      <c r="BD351" s="256"/>
      <c r="BE351" s="256"/>
      <c r="BF351" s="256"/>
      <c r="BG351" s="256"/>
      <c r="BH351" s="256"/>
      <c r="BI351" s="256"/>
      <c r="BJ351" s="256"/>
      <c r="BK351" s="256"/>
      <c r="BL351" s="256"/>
      <c r="BM351" s="256"/>
      <c r="BN351" s="256"/>
    </row>
    <row r="352" spans="1:66" ht="8.25" customHeight="1">
      <c r="A352" s="256"/>
      <c r="B352" s="256"/>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56"/>
      <c r="BB352" s="256"/>
      <c r="BC352" s="256"/>
      <c r="BD352" s="256"/>
      <c r="BE352" s="256"/>
      <c r="BF352" s="256"/>
      <c r="BG352" s="256"/>
      <c r="BH352" s="256"/>
      <c r="BI352" s="256"/>
      <c r="BJ352" s="256"/>
      <c r="BK352" s="256"/>
      <c r="BL352" s="256"/>
      <c r="BM352" s="256"/>
      <c r="BN352" s="256"/>
    </row>
    <row r="353" spans="1:66" ht="8.25" customHeight="1">
      <c r="A353" s="256" t="s">
        <v>169</v>
      </c>
      <c r="B353" s="256"/>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c r="AA353" s="256"/>
      <c r="AB353" s="256"/>
      <c r="AC353" s="256"/>
      <c r="AD353" s="256"/>
      <c r="AE353" s="256"/>
      <c r="AF353" s="256"/>
      <c r="AG353" s="256"/>
      <c r="AH353" s="256"/>
      <c r="AI353" s="256"/>
      <c r="AJ353" s="256"/>
      <c r="AK353" s="256"/>
      <c r="AL353" s="256"/>
      <c r="AM353" s="256"/>
      <c r="AN353" s="256"/>
      <c r="AO353" s="256"/>
      <c r="AP353" s="256"/>
      <c r="AQ353" s="256"/>
      <c r="AR353" s="256"/>
      <c r="AS353" s="256"/>
      <c r="AT353" s="256"/>
      <c r="AU353" s="256"/>
      <c r="AV353" s="256"/>
      <c r="AW353" s="256"/>
      <c r="AX353" s="256"/>
      <c r="AY353" s="256"/>
      <c r="AZ353" s="256"/>
      <c r="BA353" s="256"/>
      <c r="BB353" s="256"/>
      <c r="BC353" s="256"/>
      <c r="BD353" s="256"/>
      <c r="BE353" s="256"/>
      <c r="BF353" s="256"/>
      <c r="BG353" s="256"/>
      <c r="BH353" s="256"/>
      <c r="BI353" s="256"/>
      <c r="BJ353" s="256"/>
      <c r="BK353" s="256"/>
      <c r="BL353" s="256"/>
      <c r="BM353" s="256"/>
      <c r="BN353" s="256"/>
    </row>
    <row r="354" spans="1:66" ht="8.25" customHeight="1">
      <c r="A354" s="256"/>
      <c r="B354" s="256"/>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c r="AA354" s="256"/>
      <c r="AB354" s="256"/>
      <c r="AC354" s="256"/>
      <c r="AD354" s="256"/>
      <c r="AE354" s="256"/>
      <c r="AF354" s="256"/>
      <c r="AG354" s="256"/>
      <c r="AH354" s="256"/>
      <c r="AI354" s="256"/>
      <c r="AJ354" s="256"/>
      <c r="AK354" s="256"/>
      <c r="AL354" s="256"/>
      <c r="AM354" s="256"/>
      <c r="AN354" s="256"/>
      <c r="AO354" s="256"/>
      <c r="AP354" s="256"/>
      <c r="AQ354" s="256"/>
      <c r="AR354" s="256"/>
      <c r="AS354" s="256"/>
      <c r="AT354" s="256"/>
      <c r="AU354" s="256"/>
      <c r="AV354" s="256"/>
      <c r="AW354" s="256"/>
      <c r="AX354" s="256"/>
      <c r="AY354" s="256"/>
      <c r="AZ354" s="256"/>
      <c r="BA354" s="256"/>
      <c r="BB354" s="256"/>
      <c r="BC354" s="256"/>
      <c r="BD354" s="256"/>
      <c r="BE354" s="256"/>
      <c r="BF354" s="256"/>
      <c r="BG354" s="256"/>
      <c r="BH354" s="256"/>
      <c r="BI354" s="256"/>
      <c r="BJ354" s="256"/>
      <c r="BK354" s="256"/>
      <c r="BL354" s="256"/>
      <c r="BM354" s="256"/>
      <c r="BN354" s="256"/>
    </row>
    <row r="355" spans="1:66" ht="8.25" customHeight="1">
      <c r="A355" s="256" t="s">
        <v>263</v>
      </c>
      <c r="B355" s="256"/>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c r="AA355" s="256"/>
      <c r="AB355" s="256"/>
      <c r="AC355" s="256"/>
      <c r="AD355" s="256"/>
      <c r="AE355" s="256"/>
      <c r="AF355" s="256"/>
      <c r="AG355" s="256"/>
      <c r="AH355" s="256"/>
      <c r="AI355" s="256"/>
      <c r="AJ355" s="256"/>
      <c r="AK355" s="256"/>
      <c r="AL355" s="256"/>
      <c r="AM355" s="256"/>
      <c r="AN355" s="256"/>
      <c r="AO355" s="256"/>
      <c r="AP355" s="256"/>
      <c r="AQ355" s="256"/>
      <c r="AR355" s="256"/>
      <c r="AS355" s="256"/>
      <c r="AT355" s="256"/>
      <c r="AU355" s="256"/>
      <c r="AV355" s="256"/>
      <c r="AW355" s="256"/>
      <c r="AX355" s="256"/>
      <c r="AY355" s="256"/>
      <c r="AZ355" s="256"/>
      <c r="BA355" s="256"/>
      <c r="BB355" s="256"/>
      <c r="BC355" s="256"/>
      <c r="BD355" s="256"/>
      <c r="BE355" s="256"/>
      <c r="BF355" s="256"/>
      <c r="BG355" s="256"/>
      <c r="BH355" s="256"/>
      <c r="BI355" s="256"/>
      <c r="BJ355" s="256"/>
      <c r="BK355" s="256"/>
      <c r="BL355" s="256"/>
      <c r="BM355" s="256"/>
      <c r="BN355" s="256"/>
    </row>
    <row r="356" spans="1:66" ht="8.25" customHeight="1">
      <c r="A356" s="256"/>
      <c r="B356" s="256"/>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256"/>
      <c r="Z356" s="256"/>
      <c r="AA356" s="256"/>
      <c r="AB356" s="256"/>
      <c r="AC356" s="256"/>
      <c r="AD356" s="25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6"/>
      <c r="AY356" s="256"/>
      <c r="AZ356" s="256"/>
      <c r="BA356" s="256"/>
      <c r="BB356" s="256"/>
      <c r="BC356" s="256"/>
      <c r="BD356" s="256"/>
      <c r="BE356" s="256"/>
      <c r="BF356" s="256"/>
      <c r="BG356" s="256"/>
      <c r="BH356" s="256"/>
      <c r="BI356" s="256"/>
      <c r="BJ356" s="256"/>
      <c r="BK356" s="256"/>
      <c r="BL356" s="256"/>
      <c r="BM356" s="256"/>
      <c r="BN356" s="256"/>
    </row>
    <row r="360" spans="1:66" ht="8.25" customHeight="1">
      <c r="A360" s="207" t="s">
        <v>162</v>
      </c>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c r="BD360" s="207"/>
      <c r="BE360" s="207"/>
      <c r="BF360" s="207"/>
      <c r="BG360" s="207"/>
      <c r="BH360" s="36" t="s">
        <v>199</v>
      </c>
      <c r="BI360" s="36"/>
      <c r="BJ360" s="36"/>
      <c r="BK360" s="36"/>
      <c r="BL360" s="36"/>
      <c r="BM360" s="36"/>
      <c r="BN360" s="36"/>
    </row>
    <row r="361" spans="1:66" ht="8.25" customHeight="1">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c r="AO361" s="207"/>
      <c r="AP361" s="207"/>
      <c r="AQ361" s="207"/>
      <c r="AR361" s="207"/>
      <c r="AS361" s="207"/>
      <c r="AT361" s="207"/>
      <c r="AU361" s="207"/>
      <c r="AV361" s="207"/>
      <c r="AW361" s="207"/>
      <c r="AX361" s="207"/>
      <c r="AY361" s="207"/>
      <c r="AZ361" s="207"/>
      <c r="BA361" s="207"/>
      <c r="BB361" s="207"/>
      <c r="BC361" s="207"/>
      <c r="BD361" s="207"/>
      <c r="BE361" s="207"/>
      <c r="BF361" s="207"/>
      <c r="BG361" s="207"/>
      <c r="BH361" s="36"/>
      <c r="BI361" s="36"/>
      <c r="BJ361" s="36"/>
      <c r="BK361" s="36"/>
      <c r="BL361" s="36"/>
      <c r="BM361" s="36"/>
      <c r="BN361" s="36"/>
    </row>
    <row r="362" spans="1:66" ht="8.25" customHeight="1">
      <c r="A362" s="35" t="s">
        <v>161</v>
      </c>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row>
    <row r="363" spans="1:66" ht="8.2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row>
    <row r="364" spans="1:66" ht="8.2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row>
    <row r="365" spans="1:66" ht="8.2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row>
    <row r="366" spans="1:66" ht="8.2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row>
    <row r="367" spans="1:66" ht="8.2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row>
    <row r="369" spans="1:66" ht="8.25" customHeight="1">
      <c r="A369" s="233" t="s">
        <v>218</v>
      </c>
      <c r="B369" s="234"/>
      <c r="C369" s="234"/>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234"/>
      <c r="AY369" s="234"/>
      <c r="AZ369" s="234"/>
      <c r="BA369" s="234"/>
      <c r="BB369" s="234"/>
      <c r="BC369" s="234"/>
      <c r="BD369" s="234"/>
      <c r="BE369" s="234"/>
      <c r="BF369" s="234"/>
      <c r="BG369" s="234"/>
      <c r="BH369" s="234"/>
      <c r="BI369" s="234"/>
      <c r="BJ369" s="234"/>
      <c r="BK369" s="234"/>
      <c r="BL369" s="234"/>
      <c r="BM369" s="234"/>
      <c r="BN369" s="235"/>
    </row>
    <row r="370" spans="1:66" ht="8.25" customHeight="1">
      <c r="A370" s="236"/>
      <c r="B370" s="237"/>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237"/>
      <c r="AP370" s="237"/>
      <c r="AQ370" s="237"/>
      <c r="AR370" s="237"/>
      <c r="AS370" s="237"/>
      <c r="AT370" s="237"/>
      <c r="AU370" s="237"/>
      <c r="AV370" s="237"/>
      <c r="AW370" s="237"/>
      <c r="AX370" s="237"/>
      <c r="AY370" s="237"/>
      <c r="AZ370" s="237"/>
      <c r="BA370" s="237"/>
      <c r="BB370" s="237"/>
      <c r="BC370" s="237"/>
      <c r="BD370" s="237"/>
      <c r="BE370" s="237"/>
      <c r="BF370" s="237"/>
      <c r="BG370" s="237"/>
      <c r="BH370" s="237"/>
      <c r="BI370" s="237"/>
      <c r="BJ370" s="237"/>
      <c r="BK370" s="237"/>
      <c r="BL370" s="237"/>
      <c r="BM370" s="237"/>
      <c r="BN370" s="238"/>
    </row>
    <row r="371" spans="1:66" ht="8.25" customHeight="1">
      <c r="A371" s="303" t="s">
        <v>228</v>
      </c>
      <c r="B371" s="304"/>
      <c r="C371" s="304"/>
      <c r="D371" s="304"/>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5"/>
    </row>
    <row r="372" spans="1:66" ht="8.25" customHeight="1">
      <c r="A372" s="303"/>
      <c r="B372" s="304"/>
      <c r="C372" s="304"/>
      <c r="D372" s="304"/>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5"/>
    </row>
    <row r="373" spans="1:66" ht="8.25" customHeight="1">
      <c r="A373" s="303" t="s">
        <v>229</v>
      </c>
      <c r="B373" s="304"/>
      <c r="C373" s="304"/>
      <c r="D373" s="304"/>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5"/>
    </row>
    <row r="374" spans="1:66" ht="8.25" customHeight="1">
      <c r="A374" s="303"/>
      <c r="B374" s="304"/>
      <c r="C374" s="304"/>
      <c r="D374" s="304"/>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5"/>
    </row>
    <row r="375" spans="1:66" ht="8.25" customHeight="1">
      <c r="A375" s="303" t="s">
        <v>230</v>
      </c>
      <c r="B375" s="304"/>
      <c r="C375" s="304"/>
      <c r="D375" s="304"/>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5"/>
    </row>
    <row r="376" spans="1:66" ht="8.25" customHeight="1">
      <c r="A376" s="303"/>
      <c r="B376" s="304"/>
      <c r="C376" s="304"/>
      <c r="D376" s="304"/>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5"/>
    </row>
    <row r="377" spans="1:66" ht="8.25" customHeight="1">
      <c r="A377" s="303" t="s">
        <v>231</v>
      </c>
      <c r="B377" s="304"/>
      <c r="C377" s="304"/>
      <c r="D377" s="304"/>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5"/>
    </row>
    <row r="378" spans="1:66" ht="8.25" customHeight="1">
      <c r="A378" s="303"/>
      <c r="B378" s="304"/>
      <c r="C378" s="304"/>
      <c r="D378" s="304"/>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5"/>
    </row>
    <row r="379" spans="1:66" ht="8.25" customHeight="1">
      <c r="A379" s="303" t="s">
        <v>232</v>
      </c>
      <c r="B379" s="304"/>
      <c r="C379" s="304"/>
      <c r="D379" s="304"/>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5"/>
    </row>
    <row r="380" spans="1:66" ht="8.25" customHeight="1">
      <c r="A380" s="303"/>
      <c r="B380" s="304"/>
      <c r="C380" s="304"/>
      <c r="D380" s="304"/>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5"/>
    </row>
    <row r="381" spans="1:66" ht="8.25" customHeight="1">
      <c r="A381" s="303" t="s">
        <v>233</v>
      </c>
      <c r="B381" s="304"/>
      <c r="C381" s="304"/>
      <c r="D381" s="304"/>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5"/>
    </row>
    <row r="382" spans="1:66" ht="8.25" customHeight="1">
      <c r="A382" s="303"/>
      <c r="B382" s="304"/>
      <c r="C382" s="304"/>
      <c r="D382" s="304"/>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5"/>
    </row>
    <row r="383" spans="1:66" ht="8.25" customHeight="1">
      <c r="A383" s="303" t="s">
        <v>234</v>
      </c>
      <c r="B383" s="304"/>
      <c r="C383" s="304"/>
      <c r="D383" s="304"/>
      <c r="E383" s="304"/>
      <c r="F383" s="304"/>
      <c r="G383" s="304"/>
      <c r="H383" s="304"/>
      <c r="I383" s="304"/>
      <c r="J383" s="304"/>
      <c r="K383" s="304"/>
      <c r="L383" s="304"/>
      <c r="M383" s="304"/>
      <c r="N383" s="304"/>
      <c r="O383" s="304"/>
      <c r="P383" s="304"/>
      <c r="Q383" s="304"/>
      <c r="R383" s="304"/>
      <c r="S383" s="304"/>
      <c r="T383" s="304"/>
      <c r="U383" s="304"/>
      <c r="V383" s="304"/>
      <c r="W383" s="304"/>
      <c r="X383" s="304"/>
      <c r="Y383" s="304"/>
      <c r="Z383" s="304"/>
      <c r="AA383" s="304"/>
      <c r="AB383" s="304"/>
      <c r="AC383" s="304"/>
      <c r="AD383" s="304"/>
      <c r="AE383" s="304"/>
      <c r="AF383" s="304"/>
      <c r="AG383" s="304"/>
      <c r="AH383" s="304"/>
      <c r="AI383" s="304"/>
      <c r="AJ383" s="304"/>
      <c r="AK383" s="304"/>
      <c r="AL383" s="304"/>
      <c r="AM383" s="304"/>
      <c r="AN383" s="304"/>
      <c r="AO383" s="304"/>
      <c r="AP383" s="304"/>
      <c r="AQ383" s="304"/>
      <c r="AR383" s="304"/>
      <c r="AS383" s="304"/>
      <c r="AT383" s="304"/>
      <c r="AU383" s="304"/>
      <c r="AV383" s="304"/>
      <c r="AW383" s="304"/>
      <c r="AX383" s="304"/>
      <c r="AY383" s="304"/>
      <c r="AZ383" s="304"/>
      <c r="BA383" s="304"/>
      <c r="BB383" s="304"/>
      <c r="BC383" s="304"/>
      <c r="BD383" s="304"/>
      <c r="BE383" s="304"/>
      <c r="BF383" s="304"/>
      <c r="BG383" s="304"/>
      <c r="BH383" s="304"/>
      <c r="BI383" s="304"/>
      <c r="BJ383" s="304"/>
      <c r="BK383" s="304"/>
      <c r="BL383" s="304"/>
      <c r="BM383" s="304"/>
      <c r="BN383" s="305"/>
    </row>
    <row r="384" spans="1:66" ht="8.25" customHeight="1">
      <c r="A384" s="303"/>
      <c r="B384" s="304"/>
      <c r="C384" s="304"/>
      <c r="D384" s="304"/>
      <c r="E384" s="304"/>
      <c r="F384" s="304"/>
      <c r="G384" s="304"/>
      <c r="H384" s="304"/>
      <c r="I384" s="304"/>
      <c r="J384" s="304"/>
      <c r="K384" s="304"/>
      <c r="L384" s="304"/>
      <c r="M384" s="304"/>
      <c r="N384" s="304"/>
      <c r="O384" s="304"/>
      <c r="P384" s="304"/>
      <c r="Q384" s="304"/>
      <c r="R384" s="304"/>
      <c r="S384" s="304"/>
      <c r="T384" s="304"/>
      <c r="U384" s="304"/>
      <c r="V384" s="304"/>
      <c r="W384" s="304"/>
      <c r="X384" s="304"/>
      <c r="Y384" s="304"/>
      <c r="Z384" s="304"/>
      <c r="AA384" s="304"/>
      <c r="AB384" s="304"/>
      <c r="AC384" s="304"/>
      <c r="AD384" s="304"/>
      <c r="AE384" s="304"/>
      <c r="AF384" s="304"/>
      <c r="AG384" s="304"/>
      <c r="AH384" s="304"/>
      <c r="AI384" s="304"/>
      <c r="AJ384" s="304"/>
      <c r="AK384" s="304"/>
      <c r="AL384" s="304"/>
      <c r="AM384" s="304"/>
      <c r="AN384" s="304"/>
      <c r="AO384" s="304"/>
      <c r="AP384" s="304"/>
      <c r="AQ384" s="304"/>
      <c r="AR384" s="304"/>
      <c r="AS384" s="304"/>
      <c r="AT384" s="304"/>
      <c r="AU384" s="304"/>
      <c r="AV384" s="304"/>
      <c r="AW384" s="304"/>
      <c r="AX384" s="304"/>
      <c r="AY384" s="304"/>
      <c r="AZ384" s="304"/>
      <c r="BA384" s="304"/>
      <c r="BB384" s="304"/>
      <c r="BC384" s="304"/>
      <c r="BD384" s="304"/>
      <c r="BE384" s="304"/>
      <c r="BF384" s="304"/>
      <c r="BG384" s="304"/>
      <c r="BH384" s="304"/>
      <c r="BI384" s="304"/>
      <c r="BJ384" s="304"/>
      <c r="BK384" s="304"/>
      <c r="BL384" s="304"/>
      <c r="BM384" s="304"/>
      <c r="BN384" s="305"/>
    </row>
    <row r="385" spans="1:66" ht="8.25" customHeight="1">
      <c r="A385" s="303" t="s">
        <v>235</v>
      </c>
      <c r="B385" s="304"/>
      <c r="C385" s="304"/>
      <c r="D385" s="304"/>
      <c r="E385" s="304"/>
      <c r="F385" s="304"/>
      <c r="G385" s="304"/>
      <c r="H385" s="304"/>
      <c r="I385" s="304"/>
      <c r="J385" s="304"/>
      <c r="K385" s="304"/>
      <c r="L385" s="304"/>
      <c r="M385" s="304"/>
      <c r="N385" s="304"/>
      <c r="O385" s="304"/>
      <c r="P385" s="304"/>
      <c r="Q385" s="304"/>
      <c r="R385" s="304"/>
      <c r="S385" s="304"/>
      <c r="T385" s="304"/>
      <c r="U385" s="304"/>
      <c r="V385" s="304"/>
      <c r="W385" s="304"/>
      <c r="X385" s="304"/>
      <c r="Y385" s="304"/>
      <c r="Z385" s="304"/>
      <c r="AA385" s="304"/>
      <c r="AB385" s="304"/>
      <c r="AC385" s="304"/>
      <c r="AD385" s="304"/>
      <c r="AE385" s="304"/>
      <c r="AF385" s="304"/>
      <c r="AG385" s="304"/>
      <c r="AH385" s="304"/>
      <c r="AI385" s="304"/>
      <c r="AJ385" s="304"/>
      <c r="AK385" s="304"/>
      <c r="AL385" s="304"/>
      <c r="AM385" s="304"/>
      <c r="AN385" s="304"/>
      <c r="AO385" s="304"/>
      <c r="AP385" s="304"/>
      <c r="AQ385" s="304"/>
      <c r="AR385" s="304"/>
      <c r="AS385" s="304"/>
      <c r="AT385" s="304"/>
      <c r="AU385" s="304"/>
      <c r="AV385" s="304"/>
      <c r="AW385" s="304"/>
      <c r="AX385" s="304"/>
      <c r="AY385" s="304"/>
      <c r="AZ385" s="304"/>
      <c r="BA385" s="304"/>
      <c r="BB385" s="304"/>
      <c r="BC385" s="304"/>
      <c r="BD385" s="304"/>
      <c r="BE385" s="304"/>
      <c r="BF385" s="304"/>
      <c r="BG385" s="304"/>
      <c r="BH385" s="304"/>
      <c r="BI385" s="304"/>
      <c r="BJ385" s="304"/>
      <c r="BK385" s="304"/>
      <c r="BL385" s="304"/>
      <c r="BM385" s="304"/>
      <c r="BN385" s="305"/>
    </row>
    <row r="386" spans="1:66" ht="8.25" customHeight="1">
      <c r="A386" s="303"/>
      <c r="B386" s="304"/>
      <c r="C386" s="304"/>
      <c r="D386" s="304"/>
      <c r="E386" s="304"/>
      <c r="F386" s="304"/>
      <c r="G386" s="304"/>
      <c r="H386" s="304"/>
      <c r="I386" s="304"/>
      <c r="J386" s="304"/>
      <c r="K386" s="304"/>
      <c r="L386" s="304"/>
      <c r="M386" s="304"/>
      <c r="N386" s="304"/>
      <c r="O386" s="304"/>
      <c r="P386" s="304"/>
      <c r="Q386" s="304"/>
      <c r="R386" s="304"/>
      <c r="S386" s="304"/>
      <c r="T386" s="304"/>
      <c r="U386" s="304"/>
      <c r="V386" s="304"/>
      <c r="W386" s="304"/>
      <c r="X386" s="304"/>
      <c r="Y386" s="304"/>
      <c r="Z386" s="304"/>
      <c r="AA386" s="304"/>
      <c r="AB386" s="304"/>
      <c r="AC386" s="304"/>
      <c r="AD386" s="304"/>
      <c r="AE386" s="304"/>
      <c r="AF386" s="304"/>
      <c r="AG386" s="304"/>
      <c r="AH386" s="304"/>
      <c r="AI386" s="304"/>
      <c r="AJ386" s="304"/>
      <c r="AK386" s="304"/>
      <c r="AL386" s="304"/>
      <c r="AM386" s="304"/>
      <c r="AN386" s="304"/>
      <c r="AO386" s="304"/>
      <c r="AP386" s="304"/>
      <c r="AQ386" s="304"/>
      <c r="AR386" s="304"/>
      <c r="AS386" s="304"/>
      <c r="AT386" s="304"/>
      <c r="AU386" s="304"/>
      <c r="AV386" s="304"/>
      <c r="AW386" s="304"/>
      <c r="AX386" s="304"/>
      <c r="AY386" s="304"/>
      <c r="AZ386" s="304"/>
      <c r="BA386" s="304"/>
      <c r="BB386" s="304"/>
      <c r="BC386" s="304"/>
      <c r="BD386" s="304"/>
      <c r="BE386" s="304"/>
      <c r="BF386" s="304"/>
      <c r="BG386" s="304"/>
      <c r="BH386" s="304"/>
      <c r="BI386" s="304"/>
      <c r="BJ386" s="304"/>
      <c r="BK386" s="304"/>
      <c r="BL386" s="304"/>
      <c r="BM386" s="304"/>
      <c r="BN386" s="305"/>
    </row>
    <row r="387" spans="1:66" ht="8.25" customHeight="1">
      <c r="A387" s="303" t="s">
        <v>236</v>
      </c>
      <c r="B387" s="304"/>
      <c r="C387" s="304"/>
      <c r="D387" s="304"/>
      <c r="E387" s="304"/>
      <c r="F387" s="304"/>
      <c r="G387" s="304"/>
      <c r="H387" s="304"/>
      <c r="I387" s="304"/>
      <c r="J387" s="304"/>
      <c r="K387" s="304"/>
      <c r="L387" s="304"/>
      <c r="M387" s="304"/>
      <c r="N387" s="304"/>
      <c r="O387" s="304"/>
      <c r="P387" s="304"/>
      <c r="Q387" s="304"/>
      <c r="R387" s="304"/>
      <c r="S387" s="304"/>
      <c r="T387" s="304"/>
      <c r="U387" s="304"/>
      <c r="V387" s="304"/>
      <c r="W387" s="304"/>
      <c r="X387" s="304"/>
      <c r="Y387" s="304"/>
      <c r="Z387" s="304"/>
      <c r="AA387" s="304"/>
      <c r="AB387" s="304"/>
      <c r="AC387" s="304"/>
      <c r="AD387" s="304"/>
      <c r="AE387" s="304"/>
      <c r="AF387" s="304"/>
      <c r="AG387" s="304"/>
      <c r="AH387" s="304"/>
      <c r="AI387" s="304"/>
      <c r="AJ387" s="304"/>
      <c r="AK387" s="304"/>
      <c r="AL387" s="304"/>
      <c r="AM387" s="304"/>
      <c r="AN387" s="304"/>
      <c r="AO387" s="304"/>
      <c r="AP387" s="304"/>
      <c r="AQ387" s="304"/>
      <c r="AR387" s="304"/>
      <c r="AS387" s="304"/>
      <c r="AT387" s="304"/>
      <c r="AU387" s="304"/>
      <c r="AV387" s="304"/>
      <c r="AW387" s="304"/>
      <c r="AX387" s="304"/>
      <c r="AY387" s="304"/>
      <c r="AZ387" s="304"/>
      <c r="BA387" s="304"/>
      <c r="BB387" s="304"/>
      <c r="BC387" s="304"/>
      <c r="BD387" s="304"/>
      <c r="BE387" s="304"/>
      <c r="BF387" s="304"/>
      <c r="BG387" s="304"/>
      <c r="BH387" s="304"/>
      <c r="BI387" s="304"/>
      <c r="BJ387" s="304"/>
      <c r="BK387" s="304"/>
      <c r="BL387" s="304"/>
      <c r="BM387" s="304"/>
      <c r="BN387" s="305"/>
    </row>
    <row r="388" spans="1:66" ht="8.25" customHeight="1">
      <c r="A388" s="303"/>
      <c r="B388" s="304"/>
      <c r="C388" s="304"/>
      <c r="D388" s="304"/>
      <c r="E388" s="304"/>
      <c r="F388" s="304"/>
      <c r="G388" s="304"/>
      <c r="H388" s="304"/>
      <c r="I388" s="304"/>
      <c r="J388" s="304"/>
      <c r="K388" s="304"/>
      <c r="L388" s="304"/>
      <c r="M388" s="304"/>
      <c r="N388" s="304"/>
      <c r="O388" s="304"/>
      <c r="P388" s="304"/>
      <c r="Q388" s="304"/>
      <c r="R388" s="304"/>
      <c r="S388" s="304"/>
      <c r="T388" s="304"/>
      <c r="U388" s="304"/>
      <c r="V388" s="304"/>
      <c r="W388" s="304"/>
      <c r="X388" s="304"/>
      <c r="Y388" s="304"/>
      <c r="Z388" s="304"/>
      <c r="AA388" s="304"/>
      <c r="AB388" s="304"/>
      <c r="AC388" s="304"/>
      <c r="AD388" s="304"/>
      <c r="AE388" s="304"/>
      <c r="AF388" s="304"/>
      <c r="AG388" s="304"/>
      <c r="AH388" s="304"/>
      <c r="AI388" s="304"/>
      <c r="AJ388" s="304"/>
      <c r="AK388" s="304"/>
      <c r="AL388" s="304"/>
      <c r="AM388" s="304"/>
      <c r="AN388" s="304"/>
      <c r="AO388" s="304"/>
      <c r="AP388" s="304"/>
      <c r="AQ388" s="304"/>
      <c r="AR388" s="304"/>
      <c r="AS388" s="304"/>
      <c r="AT388" s="304"/>
      <c r="AU388" s="304"/>
      <c r="AV388" s="304"/>
      <c r="AW388" s="304"/>
      <c r="AX388" s="304"/>
      <c r="AY388" s="304"/>
      <c r="AZ388" s="304"/>
      <c r="BA388" s="304"/>
      <c r="BB388" s="304"/>
      <c r="BC388" s="304"/>
      <c r="BD388" s="304"/>
      <c r="BE388" s="304"/>
      <c r="BF388" s="304"/>
      <c r="BG388" s="304"/>
      <c r="BH388" s="304"/>
      <c r="BI388" s="304"/>
      <c r="BJ388" s="304"/>
      <c r="BK388" s="304"/>
      <c r="BL388" s="304"/>
      <c r="BM388" s="304"/>
      <c r="BN388" s="305"/>
    </row>
    <row r="389" spans="1:66" ht="8.25" customHeight="1">
      <c r="A389" s="303" t="s">
        <v>237</v>
      </c>
      <c r="B389" s="304"/>
      <c r="C389" s="304"/>
      <c r="D389" s="304"/>
      <c r="E389" s="304"/>
      <c r="F389" s="304"/>
      <c r="G389" s="304"/>
      <c r="H389" s="304"/>
      <c r="I389" s="304"/>
      <c r="J389" s="304"/>
      <c r="K389" s="304"/>
      <c r="L389" s="304"/>
      <c r="M389" s="304"/>
      <c r="N389" s="304"/>
      <c r="O389" s="304"/>
      <c r="P389" s="304"/>
      <c r="Q389" s="304"/>
      <c r="R389" s="304"/>
      <c r="S389" s="304"/>
      <c r="T389" s="304"/>
      <c r="U389" s="304"/>
      <c r="V389" s="304"/>
      <c r="W389" s="304"/>
      <c r="X389" s="304"/>
      <c r="Y389" s="304"/>
      <c r="Z389" s="304"/>
      <c r="AA389" s="304"/>
      <c r="AB389" s="304"/>
      <c r="AC389" s="304"/>
      <c r="AD389" s="304"/>
      <c r="AE389" s="304"/>
      <c r="AF389" s="304"/>
      <c r="AG389" s="304"/>
      <c r="AH389" s="304"/>
      <c r="AI389" s="304"/>
      <c r="AJ389" s="304"/>
      <c r="AK389" s="304"/>
      <c r="AL389" s="304"/>
      <c r="AM389" s="304"/>
      <c r="AN389" s="304"/>
      <c r="AO389" s="304"/>
      <c r="AP389" s="304"/>
      <c r="AQ389" s="304"/>
      <c r="AR389" s="304"/>
      <c r="AS389" s="304"/>
      <c r="AT389" s="304"/>
      <c r="AU389" s="304"/>
      <c r="AV389" s="304"/>
      <c r="AW389" s="304"/>
      <c r="AX389" s="304"/>
      <c r="AY389" s="304"/>
      <c r="AZ389" s="304"/>
      <c r="BA389" s="304"/>
      <c r="BB389" s="304"/>
      <c r="BC389" s="304"/>
      <c r="BD389" s="304"/>
      <c r="BE389" s="304"/>
      <c r="BF389" s="304"/>
      <c r="BG389" s="304"/>
      <c r="BH389" s="304"/>
      <c r="BI389" s="304"/>
      <c r="BJ389" s="304"/>
      <c r="BK389" s="304"/>
      <c r="BL389" s="304"/>
      <c r="BM389" s="304"/>
      <c r="BN389" s="305"/>
    </row>
    <row r="390" spans="1:66" ht="8.25" customHeight="1">
      <c r="A390" s="306"/>
      <c r="B390" s="307"/>
      <c r="C390" s="307"/>
      <c r="D390" s="307"/>
      <c r="E390" s="307"/>
      <c r="F390" s="307"/>
      <c r="G390" s="307"/>
      <c r="H390" s="307"/>
      <c r="I390" s="307"/>
      <c r="J390" s="307"/>
      <c r="K390" s="307"/>
      <c r="L390" s="307"/>
      <c r="M390" s="307"/>
      <c r="N390" s="307"/>
      <c r="O390" s="307"/>
      <c r="P390" s="307"/>
      <c r="Q390" s="307"/>
      <c r="R390" s="307"/>
      <c r="S390" s="307"/>
      <c r="T390" s="307"/>
      <c r="U390" s="307"/>
      <c r="V390" s="307"/>
      <c r="W390" s="307"/>
      <c r="X390" s="307"/>
      <c r="Y390" s="307"/>
      <c r="Z390" s="307"/>
      <c r="AA390" s="307"/>
      <c r="AB390" s="307"/>
      <c r="AC390" s="307"/>
      <c r="AD390" s="307"/>
      <c r="AE390" s="307"/>
      <c r="AF390" s="307"/>
      <c r="AG390" s="307"/>
      <c r="AH390" s="307"/>
      <c r="AI390" s="307"/>
      <c r="AJ390" s="307"/>
      <c r="AK390" s="307"/>
      <c r="AL390" s="307"/>
      <c r="AM390" s="307"/>
      <c r="AN390" s="307"/>
      <c r="AO390" s="307"/>
      <c r="AP390" s="307"/>
      <c r="AQ390" s="307"/>
      <c r="AR390" s="307"/>
      <c r="AS390" s="307"/>
      <c r="AT390" s="307"/>
      <c r="AU390" s="307"/>
      <c r="AV390" s="307"/>
      <c r="AW390" s="307"/>
      <c r="AX390" s="307"/>
      <c r="AY390" s="307"/>
      <c r="AZ390" s="307"/>
      <c r="BA390" s="307"/>
      <c r="BB390" s="307"/>
      <c r="BC390" s="307"/>
      <c r="BD390" s="307"/>
      <c r="BE390" s="307"/>
      <c r="BF390" s="307"/>
      <c r="BG390" s="307"/>
      <c r="BH390" s="307"/>
      <c r="BI390" s="307"/>
      <c r="BJ390" s="307"/>
      <c r="BK390" s="307"/>
      <c r="BL390" s="307"/>
      <c r="BM390" s="307"/>
      <c r="BN390" s="308"/>
    </row>
    <row r="392" spans="1:66" ht="8.25" customHeight="1">
      <c r="A392" s="233" t="s">
        <v>219</v>
      </c>
      <c r="B392" s="234"/>
      <c r="C392" s="234"/>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c r="AQ392" s="234"/>
      <c r="AR392" s="234"/>
      <c r="AS392" s="234"/>
      <c r="AT392" s="234"/>
      <c r="AU392" s="234"/>
      <c r="AV392" s="234"/>
      <c r="AW392" s="234"/>
      <c r="AX392" s="234"/>
      <c r="AY392" s="234"/>
      <c r="AZ392" s="234"/>
      <c r="BA392" s="234"/>
      <c r="BB392" s="234"/>
      <c r="BC392" s="234"/>
      <c r="BD392" s="234"/>
      <c r="BE392" s="234"/>
      <c r="BF392" s="234"/>
      <c r="BG392" s="234"/>
      <c r="BH392" s="234"/>
      <c r="BI392" s="234"/>
      <c r="BJ392" s="234"/>
      <c r="BK392" s="234"/>
      <c r="BL392" s="234"/>
      <c r="BM392" s="234"/>
      <c r="BN392" s="235"/>
    </row>
    <row r="393" spans="1:66" ht="8.25" customHeight="1">
      <c r="A393" s="236"/>
      <c r="B393" s="237"/>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c r="AA393" s="237"/>
      <c r="AB393" s="237"/>
      <c r="AC393" s="237"/>
      <c r="AD393" s="237"/>
      <c r="AE393" s="237"/>
      <c r="AF393" s="237"/>
      <c r="AG393" s="237"/>
      <c r="AH393" s="237"/>
      <c r="AI393" s="237"/>
      <c r="AJ393" s="237"/>
      <c r="AK393" s="237"/>
      <c r="AL393" s="237"/>
      <c r="AM393" s="237"/>
      <c r="AN393" s="237"/>
      <c r="AO393" s="237"/>
      <c r="AP393" s="237"/>
      <c r="AQ393" s="237"/>
      <c r="AR393" s="237"/>
      <c r="AS393" s="237"/>
      <c r="AT393" s="237"/>
      <c r="AU393" s="237"/>
      <c r="AV393" s="237"/>
      <c r="AW393" s="237"/>
      <c r="AX393" s="237"/>
      <c r="AY393" s="237"/>
      <c r="AZ393" s="237"/>
      <c r="BA393" s="237"/>
      <c r="BB393" s="237"/>
      <c r="BC393" s="237"/>
      <c r="BD393" s="237"/>
      <c r="BE393" s="237"/>
      <c r="BF393" s="237"/>
      <c r="BG393" s="237"/>
      <c r="BH393" s="237"/>
      <c r="BI393" s="237"/>
      <c r="BJ393" s="237"/>
      <c r="BK393" s="237"/>
      <c r="BL393" s="237"/>
      <c r="BM393" s="237"/>
      <c r="BN393" s="238"/>
    </row>
    <row r="394" spans="1:66" ht="8.25" customHeight="1">
      <c r="A394" s="246"/>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247"/>
      <c r="AJ394" s="247"/>
      <c r="AK394" s="247"/>
      <c r="AL394" s="247"/>
      <c r="AM394" s="247"/>
      <c r="AN394" s="247"/>
      <c r="AO394" s="247"/>
      <c r="AP394" s="247"/>
      <c r="AQ394" s="247"/>
      <c r="AR394" s="247"/>
      <c r="AS394" s="247"/>
      <c r="AT394" s="247"/>
      <c r="AU394" s="247"/>
      <c r="AV394" s="247"/>
      <c r="AW394" s="247"/>
      <c r="AX394" s="247"/>
      <c r="AY394" s="247"/>
      <c r="AZ394" s="247"/>
      <c r="BA394" s="247"/>
      <c r="BB394" s="247"/>
      <c r="BC394" s="247"/>
      <c r="BD394" s="247"/>
      <c r="BE394" s="247"/>
      <c r="BF394" s="247"/>
      <c r="BG394" s="247"/>
      <c r="BH394" s="247"/>
      <c r="BI394" s="247"/>
      <c r="BJ394" s="247"/>
      <c r="BK394" s="247"/>
      <c r="BL394" s="247"/>
      <c r="BM394" s="247"/>
      <c r="BN394" s="248"/>
    </row>
    <row r="395" spans="1:66" ht="8.25" customHeight="1">
      <c r="A395" s="246"/>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7"/>
      <c r="AJ395" s="247"/>
      <c r="AK395" s="247"/>
      <c r="AL395" s="247"/>
      <c r="AM395" s="247"/>
      <c r="AN395" s="247"/>
      <c r="AO395" s="247"/>
      <c r="AP395" s="247"/>
      <c r="AQ395" s="247"/>
      <c r="AR395" s="247"/>
      <c r="AS395" s="247"/>
      <c r="AT395" s="247"/>
      <c r="AU395" s="247"/>
      <c r="AV395" s="247"/>
      <c r="AW395" s="247"/>
      <c r="AX395" s="247"/>
      <c r="AY395" s="247"/>
      <c r="AZ395" s="247"/>
      <c r="BA395" s="247"/>
      <c r="BB395" s="247"/>
      <c r="BC395" s="247"/>
      <c r="BD395" s="247"/>
      <c r="BE395" s="247"/>
      <c r="BF395" s="247"/>
      <c r="BG395" s="247"/>
      <c r="BH395" s="247"/>
      <c r="BI395" s="247"/>
      <c r="BJ395" s="247"/>
      <c r="BK395" s="247"/>
      <c r="BL395" s="247"/>
      <c r="BM395" s="247"/>
      <c r="BN395" s="248"/>
    </row>
    <row r="396" spans="1:66" ht="8.25" customHeight="1">
      <c r="A396" s="246"/>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c r="AA396" s="247"/>
      <c r="AB396" s="247"/>
      <c r="AC396" s="247"/>
      <c r="AD396" s="247"/>
      <c r="AE396" s="247"/>
      <c r="AF396" s="247"/>
      <c r="AG396" s="247"/>
      <c r="AH396" s="247"/>
      <c r="AI396" s="247"/>
      <c r="AJ396" s="247"/>
      <c r="AK396" s="247"/>
      <c r="AL396" s="247"/>
      <c r="AM396" s="247"/>
      <c r="AN396" s="247"/>
      <c r="AO396" s="247"/>
      <c r="AP396" s="247"/>
      <c r="AQ396" s="247"/>
      <c r="AR396" s="247"/>
      <c r="AS396" s="247"/>
      <c r="AT396" s="247"/>
      <c r="AU396" s="247"/>
      <c r="AV396" s="247"/>
      <c r="AW396" s="247"/>
      <c r="AX396" s="247"/>
      <c r="AY396" s="247"/>
      <c r="AZ396" s="247"/>
      <c r="BA396" s="247"/>
      <c r="BB396" s="247"/>
      <c r="BC396" s="247"/>
      <c r="BD396" s="247"/>
      <c r="BE396" s="247"/>
      <c r="BF396" s="247"/>
      <c r="BG396" s="247"/>
      <c r="BH396" s="247"/>
      <c r="BI396" s="247"/>
      <c r="BJ396" s="247"/>
      <c r="BK396" s="247"/>
      <c r="BL396" s="247"/>
      <c r="BM396" s="247"/>
      <c r="BN396" s="248"/>
    </row>
    <row r="397" spans="1:66" ht="8.25" customHeight="1">
      <c r="A397" s="246"/>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247"/>
      <c r="AJ397" s="247"/>
      <c r="AK397" s="247"/>
      <c r="AL397" s="247"/>
      <c r="AM397" s="247"/>
      <c r="AN397" s="247"/>
      <c r="AO397" s="247"/>
      <c r="AP397" s="247"/>
      <c r="AQ397" s="247"/>
      <c r="AR397" s="247"/>
      <c r="AS397" s="247"/>
      <c r="AT397" s="247"/>
      <c r="AU397" s="247"/>
      <c r="AV397" s="247"/>
      <c r="AW397" s="247"/>
      <c r="AX397" s="247"/>
      <c r="AY397" s="247"/>
      <c r="AZ397" s="247"/>
      <c r="BA397" s="247"/>
      <c r="BB397" s="247"/>
      <c r="BC397" s="247"/>
      <c r="BD397" s="247"/>
      <c r="BE397" s="247"/>
      <c r="BF397" s="247"/>
      <c r="BG397" s="247"/>
      <c r="BH397" s="247"/>
      <c r="BI397" s="247"/>
      <c r="BJ397" s="247"/>
      <c r="BK397" s="247"/>
      <c r="BL397" s="247"/>
      <c r="BM397" s="247"/>
      <c r="BN397" s="248"/>
    </row>
    <row r="398" spans="1:66" ht="8.25" customHeight="1">
      <c r="A398" s="246"/>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247"/>
      <c r="AJ398" s="247"/>
      <c r="AK398" s="247"/>
      <c r="AL398" s="247"/>
      <c r="AM398" s="247"/>
      <c r="AN398" s="247"/>
      <c r="AO398" s="247"/>
      <c r="AP398" s="247"/>
      <c r="AQ398" s="247"/>
      <c r="AR398" s="247"/>
      <c r="AS398" s="247"/>
      <c r="AT398" s="247"/>
      <c r="AU398" s="247"/>
      <c r="AV398" s="247"/>
      <c r="AW398" s="247"/>
      <c r="AX398" s="247"/>
      <c r="AY398" s="247"/>
      <c r="AZ398" s="247"/>
      <c r="BA398" s="247"/>
      <c r="BB398" s="247"/>
      <c r="BC398" s="247"/>
      <c r="BD398" s="247"/>
      <c r="BE398" s="247"/>
      <c r="BF398" s="247"/>
      <c r="BG398" s="247"/>
      <c r="BH398" s="247"/>
      <c r="BI398" s="247"/>
      <c r="BJ398" s="247"/>
      <c r="BK398" s="247"/>
      <c r="BL398" s="247"/>
      <c r="BM398" s="247"/>
      <c r="BN398" s="248"/>
    </row>
    <row r="399" spans="1:66" ht="8.25" customHeight="1">
      <c r="A399" s="246"/>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247"/>
      <c r="AL399" s="247"/>
      <c r="AM399" s="247"/>
      <c r="AN399" s="247"/>
      <c r="AO399" s="247"/>
      <c r="AP399" s="247"/>
      <c r="AQ399" s="247"/>
      <c r="AR399" s="247"/>
      <c r="AS399" s="247"/>
      <c r="AT399" s="247"/>
      <c r="AU399" s="247"/>
      <c r="AV399" s="247"/>
      <c r="AW399" s="247"/>
      <c r="AX399" s="247"/>
      <c r="AY399" s="247"/>
      <c r="AZ399" s="247"/>
      <c r="BA399" s="247"/>
      <c r="BB399" s="247"/>
      <c r="BC399" s="247"/>
      <c r="BD399" s="247"/>
      <c r="BE399" s="247"/>
      <c r="BF399" s="247"/>
      <c r="BG399" s="247"/>
      <c r="BH399" s="247"/>
      <c r="BI399" s="247"/>
      <c r="BJ399" s="247"/>
      <c r="BK399" s="247"/>
      <c r="BL399" s="247"/>
      <c r="BM399" s="247"/>
      <c r="BN399" s="248"/>
    </row>
    <row r="400" spans="1:66" ht="8.25" customHeight="1">
      <c r="A400" s="246"/>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247"/>
      <c r="AL400" s="247"/>
      <c r="AM400" s="247"/>
      <c r="AN400" s="247"/>
      <c r="AO400" s="247"/>
      <c r="AP400" s="247"/>
      <c r="AQ400" s="247"/>
      <c r="AR400" s="247"/>
      <c r="AS400" s="247"/>
      <c r="AT400" s="247"/>
      <c r="AU400" s="247"/>
      <c r="AV400" s="247"/>
      <c r="AW400" s="247"/>
      <c r="AX400" s="247"/>
      <c r="AY400" s="247"/>
      <c r="AZ400" s="247"/>
      <c r="BA400" s="247"/>
      <c r="BB400" s="247"/>
      <c r="BC400" s="247"/>
      <c r="BD400" s="247"/>
      <c r="BE400" s="247"/>
      <c r="BF400" s="247"/>
      <c r="BG400" s="247"/>
      <c r="BH400" s="247"/>
      <c r="BI400" s="247"/>
      <c r="BJ400" s="247"/>
      <c r="BK400" s="247"/>
      <c r="BL400" s="247"/>
      <c r="BM400" s="247"/>
      <c r="BN400" s="248"/>
    </row>
    <row r="401" spans="1:66" ht="8.25" customHeight="1">
      <c r="A401" s="246"/>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247"/>
      <c r="AJ401" s="247"/>
      <c r="AK401" s="247"/>
      <c r="AL401" s="247"/>
      <c r="AM401" s="247"/>
      <c r="AN401" s="247"/>
      <c r="AO401" s="247"/>
      <c r="AP401" s="247"/>
      <c r="AQ401" s="247"/>
      <c r="AR401" s="247"/>
      <c r="AS401" s="247"/>
      <c r="AT401" s="247"/>
      <c r="AU401" s="247"/>
      <c r="AV401" s="247"/>
      <c r="AW401" s="247"/>
      <c r="AX401" s="247"/>
      <c r="AY401" s="247"/>
      <c r="AZ401" s="247"/>
      <c r="BA401" s="247"/>
      <c r="BB401" s="247"/>
      <c r="BC401" s="247"/>
      <c r="BD401" s="247"/>
      <c r="BE401" s="247"/>
      <c r="BF401" s="247"/>
      <c r="BG401" s="247"/>
      <c r="BH401" s="247"/>
      <c r="BI401" s="247"/>
      <c r="BJ401" s="247"/>
      <c r="BK401" s="247"/>
      <c r="BL401" s="247"/>
      <c r="BM401" s="247"/>
      <c r="BN401" s="248"/>
    </row>
    <row r="402" spans="1:66" ht="8.25" customHeight="1">
      <c r="A402" s="246"/>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47"/>
      <c r="AL402" s="247"/>
      <c r="AM402" s="247"/>
      <c r="AN402" s="247"/>
      <c r="AO402" s="247"/>
      <c r="AP402" s="247"/>
      <c r="AQ402" s="247"/>
      <c r="AR402" s="247"/>
      <c r="AS402" s="247"/>
      <c r="AT402" s="247"/>
      <c r="AU402" s="247"/>
      <c r="AV402" s="247"/>
      <c r="AW402" s="247"/>
      <c r="AX402" s="247"/>
      <c r="AY402" s="247"/>
      <c r="AZ402" s="247"/>
      <c r="BA402" s="247"/>
      <c r="BB402" s="247"/>
      <c r="BC402" s="247"/>
      <c r="BD402" s="247"/>
      <c r="BE402" s="247"/>
      <c r="BF402" s="247"/>
      <c r="BG402" s="247"/>
      <c r="BH402" s="247"/>
      <c r="BI402" s="247"/>
      <c r="BJ402" s="247"/>
      <c r="BK402" s="247"/>
      <c r="BL402" s="247"/>
      <c r="BM402" s="247"/>
      <c r="BN402" s="248"/>
    </row>
    <row r="403" spans="1:66" ht="8.25" customHeight="1">
      <c r="A403" s="246"/>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247"/>
      <c r="AJ403" s="247"/>
      <c r="AK403" s="247"/>
      <c r="AL403" s="247"/>
      <c r="AM403" s="247"/>
      <c r="AN403" s="247"/>
      <c r="AO403" s="247"/>
      <c r="AP403" s="247"/>
      <c r="AQ403" s="247"/>
      <c r="AR403" s="247"/>
      <c r="AS403" s="247"/>
      <c r="AT403" s="247"/>
      <c r="AU403" s="247"/>
      <c r="AV403" s="247"/>
      <c r="AW403" s="247"/>
      <c r="AX403" s="247"/>
      <c r="AY403" s="247"/>
      <c r="AZ403" s="247"/>
      <c r="BA403" s="247"/>
      <c r="BB403" s="247"/>
      <c r="BC403" s="247"/>
      <c r="BD403" s="247"/>
      <c r="BE403" s="247"/>
      <c r="BF403" s="247"/>
      <c r="BG403" s="247"/>
      <c r="BH403" s="247"/>
      <c r="BI403" s="247"/>
      <c r="BJ403" s="247"/>
      <c r="BK403" s="247"/>
      <c r="BL403" s="247"/>
      <c r="BM403" s="247"/>
      <c r="BN403" s="248"/>
    </row>
    <row r="404" spans="1:66" ht="8.25" customHeight="1">
      <c r="A404" s="246"/>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247"/>
      <c r="AJ404" s="247"/>
      <c r="AK404" s="247"/>
      <c r="AL404" s="247"/>
      <c r="AM404" s="247"/>
      <c r="AN404" s="247"/>
      <c r="AO404" s="247"/>
      <c r="AP404" s="247"/>
      <c r="AQ404" s="247"/>
      <c r="AR404" s="247"/>
      <c r="AS404" s="247"/>
      <c r="AT404" s="247"/>
      <c r="AU404" s="247"/>
      <c r="AV404" s="247"/>
      <c r="AW404" s="247"/>
      <c r="AX404" s="247"/>
      <c r="AY404" s="247"/>
      <c r="AZ404" s="247"/>
      <c r="BA404" s="247"/>
      <c r="BB404" s="247"/>
      <c r="BC404" s="247"/>
      <c r="BD404" s="247"/>
      <c r="BE404" s="247"/>
      <c r="BF404" s="247"/>
      <c r="BG404" s="247"/>
      <c r="BH404" s="247"/>
      <c r="BI404" s="247"/>
      <c r="BJ404" s="247"/>
      <c r="BK404" s="247"/>
      <c r="BL404" s="247"/>
      <c r="BM404" s="247"/>
      <c r="BN404" s="248"/>
    </row>
    <row r="405" spans="1:66" ht="8.25" customHeight="1">
      <c r="A405" s="246"/>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247"/>
      <c r="AJ405" s="247"/>
      <c r="AK405" s="247"/>
      <c r="AL405" s="247"/>
      <c r="AM405" s="247"/>
      <c r="AN405" s="247"/>
      <c r="AO405" s="247"/>
      <c r="AP405" s="247"/>
      <c r="AQ405" s="247"/>
      <c r="AR405" s="247"/>
      <c r="AS405" s="247"/>
      <c r="AT405" s="247"/>
      <c r="AU405" s="247"/>
      <c r="AV405" s="247"/>
      <c r="AW405" s="247"/>
      <c r="AX405" s="247"/>
      <c r="AY405" s="247"/>
      <c r="AZ405" s="247"/>
      <c r="BA405" s="247"/>
      <c r="BB405" s="247"/>
      <c r="BC405" s="247"/>
      <c r="BD405" s="247"/>
      <c r="BE405" s="247"/>
      <c r="BF405" s="247"/>
      <c r="BG405" s="247"/>
      <c r="BH405" s="247"/>
      <c r="BI405" s="247"/>
      <c r="BJ405" s="247"/>
      <c r="BK405" s="247"/>
      <c r="BL405" s="247"/>
      <c r="BM405" s="247"/>
      <c r="BN405" s="248"/>
    </row>
    <row r="406" spans="1:66" ht="8.25" customHeight="1">
      <c r="A406" s="246"/>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247"/>
      <c r="AJ406" s="247"/>
      <c r="AK406" s="247"/>
      <c r="AL406" s="247"/>
      <c r="AM406" s="247"/>
      <c r="AN406" s="247"/>
      <c r="AO406" s="247"/>
      <c r="AP406" s="247"/>
      <c r="AQ406" s="247"/>
      <c r="AR406" s="247"/>
      <c r="AS406" s="247"/>
      <c r="AT406" s="247"/>
      <c r="AU406" s="247"/>
      <c r="AV406" s="247"/>
      <c r="AW406" s="247"/>
      <c r="AX406" s="247"/>
      <c r="AY406" s="247"/>
      <c r="AZ406" s="247"/>
      <c r="BA406" s="247"/>
      <c r="BB406" s="247"/>
      <c r="BC406" s="247"/>
      <c r="BD406" s="247"/>
      <c r="BE406" s="247"/>
      <c r="BF406" s="247"/>
      <c r="BG406" s="247"/>
      <c r="BH406" s="247"/>
      <c r="BI406" s="247"/>
      <c r="BJ406" s="247"/>
      <c r="BK406" s="247"/>
      <c r="BL406" s="247"/>
      <c r="BM406" s="247"/>
      <c r="BN406" s="248"/>
    </row>
    <row r="407" spans="1:66" ht="8.25" customHeight="1">
      <c r="A407" s="246"/>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247"/>
      <c r="AJ407" s="247"/>
      <c r="AK407" s="247"/>
      <c r="AL407" s="247"/>
      <c r="AM407" s="247"/>
      <c r="AN407" s="247"/>
      <c r="AO407" s="247"/>
      <c r="AP407" s="247"/>
      <c r="AQ407" s="247"/>
      <c r="AR407" s="247"/>
      <c r="AS407" s="247"/>
      <c r="AT407" s="247"/>
      <c r="AU407" s="247"/>
      <c r="AV407" s="247"/>
      <c r="AW407" s="247"/>
      <c r="AX407" s="247"/>
      <c r="AY407" s="247"/>
      <c r="AZ407" s="247"/>
      <c r="BA407" s="247"/>
      <c r="BB407" s="247"/>
      <c r="BC407" s="247"/>
      <c r="BD407" s="247"/>
      <c r="BE407" s="247"/>
      <c r="BF407" s="247"/>
      <c r="BG407" s="247"/>
      <c r="BH407" s="247"/>
      <c r="BI407" s="247"/>
      <c r="BJ407" s="247"/>
      <c r="BK407" s="247"/>
      <c r="BL407" s="247"/>
      <c r="BM407" s="247"/>
      <c r="BN407" s="248"/>
    </row>
    <row r="408" spans="1:66" ht="8.25" customHeight="1">
      <c r="A408" s="246"/>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247"/>
      <c r="AJ408" s="247"/>
      <c r="AK408" s="247"/>
      <c r="AL408" s="247"/>
      <c r="AM408" s="247"/>
      <c r="AN408" s="247"/>
      <c r="AO408" s="247"/>
      <c r="AP408" s="247"/>
      <c r="AQ408" s="247"/>
      <c r="AR408" s="247"/>
      <c r="AS408" s="247"/>
      <c r="AT408" s="247"/>
      <c r="AU408" s="247"/>
      <c r="AV408" s="247"/>
      <c r="AW408" s="247"/>
      <c r="AX408" s="247"/>
      <c r="AY408" s="247"/>
      <c r="AZ408" s="247"/>
      <c r="BA408" s="247"/>
      <c r="BB408" s="247"/>
      <c r="BC408" s="247"/>
      <c r="BD408" s="247"/>
      <c r="BE408" s="247"/>
      <c r="BF408" s="247"/>
      <c r="BG408" s="247"/>
      <c r="BH408" s="247"/>
      <c r="BI408" s="247"/>
      <c r="BJ408" s="247"/>
      <c r="BK408" s="247"/>
      <c r="BL408" s="247"/>
      <c r="BM408" s="247"/>
      <c r="BN408" s="248"/>
    </row>
    <row r="409" spans="1:66" ht="8.25" customHeight="1">
      <c r="A409" s="246"/>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247"/>
      <c r="AJ409" s="247"/>
      <c r="AK409" s="247"/>
      <c r="AL409" s="247"/>
      <c r="AM409" s="247"/>
      <c r="AN409" s="247"/>
      <c r="AO409" s="247"/>
      <c r="AP409" s="247"/>
      <c r="AQ409" s="247"/>
      <c r="AR409" s="247"/>
      <c r="AS409" s="247"/>
      <c r="AT409" s="247"/>
      <c r="AU409" s="247"/>
      <c r="AV409" s="247"/>
      <c r="AW409" s="247"/>
      <c r="AX409" s="247"/>
      <c r="AY409" s="247"/>
      <c r="AZ409" s="247"/>
      <c r="BA409" s="247"/>
      <c r="BB409" s="247"/>
      <c r="BC409" s="247"/>
      <c r="BD409" s="247"/>
      <c r="BE409" s="247"/>
      <c r="BF409" s="247"/>
      <c r="BG409" s="247"/>
      <c r="BH409" s="247"/>
      <c r="BI409" s="247"/>
      <c r="BJ409" s="247"/>
      <c r="BK409" s="247"/>
      <c r="BL409" s="247"/>
      <c r="BM409" s="247"/>
      <c r="BN409" s="248"/>
    </row>
    <row r="410" spans="1:66" ht="8.25" customHeight="1">
      <c r="A410" s="246"/>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c r="AT410" s="247"/>
      <c r="AU410" s="247"/>
      <c r="AV410" s="247"/>
      <c r="AW410" s="247"/>
      <c r="AX410" s="247"/>
      <c r="AY410" s="247"/>
      <c r="AZ410" s="247"/>
      <c r="BA410" s="247"/>
      <c r="BB410" s="247"/>
      <c r="BC410" s="247"/>
      <c r="BD410" s="247"/>
      <c r="BE410" s="247"/>
      <c r="BF410" s="247"/>
      <c r="BG410" s="247"/>
      <c r="BH410" s="247"/>
      <c r="BI410" s="247"/>
      <c r="BJ410" s="247"/>
      <c r="BK410" s="247"/>
      <c r="BL410" s="247"/>
      <c r="BM410" s="247"/>
      <c r="BN410" s="248"/>
    </row>
    <row r="411" spans="1:66" ht="8.25" customHeight="1">
      <c r="A411" s="246"/>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c r="AA411" s="247"/>
      <c r="AB411" s="247"/>
      <c r="AC411" s="247"/>
      <c r="AD411" s="247"/>
      <c r="AE411" s="247"/>
      <c r="AF411" s="247"/>
      <c r="AG411" s="247"/>
      <c r="AH411" s="247"/>
      <c r="AI411" s="247"/>
      <c r="AJ411" s="247"/>
      <c r="AK411" s="247"/>
      <c r="AL411" s="247"/>
      <c r="AM411" s="247"/>
      <c r="AN411" s="247"/>
      <c r="AO411" s="247"/>
      <c r="AP411" s="247"/>
      <c r="AQ411" s="247"/>
      <c r="AR411" s="247"/>
      <c r="AS411" s="247"/>
      <c r="AT411" s="247"/>
      <c r="AU411" s="247"/>
      <c r="AV411" s="247"/>
      <c r="AW411" s="247"/>
      <c r="AX411" s="247"/>
      <c r="AY411" s="247"/>
      <c r="AZ411" s="247"/>
      <c r="BA411" s="247"/>
      <c r="BB411" s="247"/>
      <c r="BC411" s="247"/>
      <c r="BD411" s="247"/>
      <c r="BE411" s="247"/>
      <c r="BF411" s="247"/>
      <c r="BG411" s="247"/>
      <c r="BH411" s="247"/>
      <c r="BI411" s="247"/>
      <c r="BJ411" s="247"/>
      <c r="BK411" s="247"/>
      <c r="BL411" s="247"/>
      <c r="BM411" s="247"/>
      <c r="BN411" s="248"/>
    </row>
    <row r="412" spans="1:66" ht="8.25" customHeight="1">
      <c r="A412" s="246"/>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c r="AY412" s="247"/>
      <c r="AZ412" s="247"/>
      <c r="BA412" s="247"/>
      <c r="BB412" s="247"/>
      <c r="BC412" s="247"/>
      <c r="BD412" s="247"/>
      <c r="BE412" s="247"/>
      <c r="BF412" s="247"/>
      <c r="BG412" s="247"/>
      <c r="BH412" s="247"/>
      <c r="BI412" s="247"/>
      <c r="BJ412" s="247"/>
      <c r="BK412" s="247"/>
      <c r="BL412" s="247"/>
      <c r="BM412" s="247"/>
      <c r="BN412" s="248"/>
    </row>
    <row r="413" spans="1:66" ht="8.25" customHeight="1">
      <c r="A413" s="246"/>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247"/>
      <c r="AJ413" s="247"/>
      <c r="AK413" s="247"/>
      <c r="AL413" s="247"/>
      <c r="AM413" s="247"/>
      <c r="AN413" s="247"/>
      <c r="AO413" s="247"/>
      <c r="AP413" s="247"/>
      <c r="AQ413" s="247"/>
      <c r="AR413" s="247"/>
      <c r="AS413" s="247"/>
      <c r="AT413" s="247"/>
      <c r="AU413" s="247"/>
      <c r="AV413" s="247"/>
      <c r="AW413" s="247"/>
      <c r="AX413" s="247"/>
      <c r="AY413" s="247"/>
      <c r="AZ413" s="247"/>
      <c r="BA413" s="247"/>
      <c r="BB413" s="247"/>
      <c r="BC413" s="247"/>
      <c r="BD413" s="247"/>
      <c r="BE413" s="247"/>
      <c r="BF413" s="247"/>
      <c r="BG413" s="247"/>
      <c r="BH413" s="247"/>
      <c r="BI413" s="247"/>
      <c r="BJ413" s="247"/>
      <c r="BK413" s="247"/>
      <c r="BL413" s="247"/>
      <c r="BM413" s="247"/>
      <c r="BN413" s="248"/>
    </row>
    <row r="414" spans="1:66" ht="8.25" customHeight="1">
      <c r="A414" s="246"/>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c r="AU414" s="247"/>
      <c r="AV414" s="247"/>
      <c r="AW414" s="247"/>
      <c r="AX414" s="247"/>
      <c r="AY414" s="247"/>
      <c r="AZ414" s="247"/>
      <c r="BA414" s="247"/>
      <c r="BB414" s="247"/>
      <c r="BC414" s="247"/>
      <c r="BD414" s="247"/>
      <c r="BE414" s="247"/>
      <c r="BF414" s="247"/>
      <c r="BG414" s="247"/>
      <c r="BH414" s="247"/>
      <c r="BI414" s="247"/>
      <c r="BJ414" s="247"/>
      <c r="BK414" s="247"/>
      <c r="BL414" s="247"/>
      <c r="BM414" s="247"/>
      <c r="BN414" s="248"/>
    </row>
    <row r="415" spans="1:66" ht="8.25" customHeight="1">
      <c r="A415" s="246"/>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247"/>
      <c r="AJ415" s="247"/>
      <c r="AK415" s="247"/>
      <c r="AL415" s="247"/>
      <c r="AM415" s="247"/>
      <c r="AN415" s="247"/>
      <c r="AO415" s="247"/>
      <c r="AP415" s="247"/>
      <c r="AQ415" s="247"/>
      <c r="AR415" s="247"/>
      <c r="AS415" s="247"/>
      <c r="AT415" s="247"/>
      <c r="AU415" s="247"/>
      <c r="AV415" s="247"/>
      <c r="AW415" s="247"/>
      <c r="AX415" s="247"/>
      <c r="AY415" s="247"/>
      <c r="AZ415" s="247"/>
      <c r="BA415" s="247"/>
      <c r="BB415" s="247"/>
      <c r="BC415" s="247"/>
      <c r="BD415" s="247"/>
      <c r="BE415" s="247"/>
      <c r="BF415" s="247"/>
      <c r="BG415" s="247"/>
      <c r="BH415" s="247"/>
      <c r="BI415" s="247"/>
      <c r="BJ415" s="247"/>
      <c r="BK415" s="247"/>
      <c r="BL415" s="247"/>
      <c r="BM415" s="247"/>
      <c r="BN415" s="248"/>
    </row>
    <row r="416" spans="1:66" ht="8.25" customHeight="1">
      <c r="A416" s="246"/>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247"/>
      <c r="AJ416" s="247"/>
      <c r="AK416" s="247"/>
      <c r="AL416" s="247"/>
      <c r="AM416" s="247"/>
      <c r="AN416" s="247"/>
      <c r="AO416" s="247"/>
      <c r="AP416" s="247"/>
      <c r="AQ416" s="247"/>
      <c r="AR416" s="247"/>
      <c r="AS416" s="247"/>
      <c r="AT416" s="247"/>
      <c r="AU416" s="247"/>
      <c r="AV416" s="247"/>
      <c r="AW416" s="247"/>
      <c r="AX416" s="247"/>
      <c r="AY416" s="247"/>
      <c r="AZ416" s="247"/>
      <c r="BA416" s="247"/>
      <c r="BB416" s="247"/>
      <c r="BC416" s="247"/>
      <c r="BD416" s="247"/>
      <c r="BE416" s="247"/>
      <c r="BF416" s="247"/>
      <c r="BG416" s="247"/>
      <c r="BH416" s="247"/>
      <c r="BI416" s="247"/>
      <c r="BJ416" s="247"/>
      <c r="BK416" s="247"/>
      <c r="BL416" s="247"/>
      <c r="BM416" s="247"/>
      <c r="BN416" s="248"/>
    </row>
    <row r="417" spans="1:66" ht="8.25" customHeight="1">
      <c r="A417" s="246"/>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c r="AB417" s="247"/>
      <c r="AC417" s="247"/>
      <c r="AD417" s="247"/>
      <c r="AE417" s="247"/>
      <c r="AF417" s="247"/>
      <c r="AG417" s="247"/>
      <c r="AH417" s="247"/>
      <c r="AI417" s="247"/>
      <c r="AJ417" s="247"/>
      <c r="AK417" s="247"/>
      <c r="AL417" s="247"/>
      <c r="AM417" s="247"/>
      <c r="AN417" s="247"/>
      <c r="AO417" s="247"/>
      <c r="AP417" s="247"/>
      <c r="AQ417" s="247"/>
      <c r="AR417" s="247"/>
      <c r="AS417" s="247"/>
      <c r="AT417" s="247"/>
      <c r="AU417" s="247"/>
      <c r="AV417" s="247"/>
      <c r="AW417" s="247"/>
      <c r="AX417" s="247"/>
      <c r="AY417" s="247"/>
      <c r="AZ417" s="247"/>
      <c r="BA417" s="247"/>
      <c r="BB417" s="247"/>
      <c r="BC417" s="247"/>
      <c r="BD417" s="247"/>
      <c r="BE417" s="247"/>
      <c r="BF417" s="247"/>
      <c r="BG417" s="247"/>
      <c r="BH417" s="247"/>
      <c r="BI417" s="247"/>
      <c r="BJ417" s="247"/>
      <c r="BK417" s="247"/>
      <c r="BL417" s="247"/>
      <c r="BM417" s="247"/>
      <c r="BN417" s="248"/>
    </row>
    <row r="418" spans="1:66" ht="8.25" customHeight="1">
      <c r="A418" s="246"/>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c r="AA418" s="247"/>
      <c r="AB418" s="247"/>
      <c r="AC418" s="247"/>
      <c r="AD418" s="247"/>
      <c r="AE418" s="247"/>
      <c r="AF418" s="247"/>
      <c r="AG418" s="247"/>
      <c r="AH418" s="247"/>
      <c r="AI418" s="247"/>
      <c r="AJ418" s="247"/>
      <c r="AK418" s="247"/>
      <c r="AL418" s="247"/>
      <c r="AM418" s="247"/>
      <c r="AN418" s="247"/>
      <c r="AO418" s="247"/>
      <c r="AP418" s="247"/>
      <c r="AQ418" s="247"/>
      <c r="AR418" s="247"/>
      <c r="AS418" s="247"/>
      <c r="AT418" s="247"/>
      <c r="AU418" s="247"/>
      <c r="AV418" s="247"/>
      <c r="AW418" s="247"/>
      <c r="AX418" s="247"/>
      <c r="AY418" s="247"/>
      <c r="AZ418" s="247"/>
      <c r="BA418" s="247"/>
      <c r="BB418" s="247"/>
      <c r="BC418" s="247"/>
      <c r="BD418" s="247"/>
      <c r="BE418" s="247"/>
      <c r="BF418" s="247"/>
      <c r="BG418" s="247"/>
      <c r="BH418" s="247"/>
      <c r="BI418" s="247"/>
      <c r="BJ418" s="247"/>
      <c r="BK418" s="247"/>
      <c r="BL418" s="247"/>
      <c r="BM418" s="247"/>
      <c r="BN418" s="248"/>
    </row>
    <row r="419" spans="1:66" ht="8.25" customHeight="1">
      <c r="A419" s="246"/>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7"/>
      <c r="AK419" s="247"/>
      <c r="AL419" s="247"/>
      <c r="AM419" s="247"/>
      <c r="AN419" s="247"/>
      <c r="AO419" s="247"/>
      <c r="AP419" s="247"/>
      <c r="AQ419" s="247"/>
      <c r="AR419" s="247"/>
      <c r="AS419" s="247"/>
      <c r="AT419" s="247"/>
      <c r="AU419" s="247"/>
      <c r="AV419" s="247"/>
      <c r="AW419" s="247"/>
      <c r="AX419" s="247"/>
      <c r="AY419" s="247"/>
      <c r="AZ419" s="247"/>
      <c r="BA419" s="247"/>
      <c r="BB419" s="247"/>
      <c r="BC419" s="247"/>
      <c r="BD419" s="247"/>
      <c r="BE419" s="247"/>
      <c r="BF419" s="247"/>
      <c r="BG419" s="247"/>
      <c r="BH419" s="247"/>
      <c r="BI419" s="247"/>
      <c r="BJ419" s="247"/>
      <c r="BK419" s="247"/>
      <c r="BL419" s="247"/>
      <c r="BM419" s="247"/>
      <c r="BN419" s="248"/>
    </row>
    <row r="420" spans="1:66" ht="8.25" customHeight="1">
      <c r="A420" s="246"/>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247"/>
      <c r="AJ420" s="247"/>
      <c r="AK420" s="247"/>
      <c r="AL420" s="247"/>
      <c r="AM420" s="247"/>
      <c r="AN420" s="247"/>
      <c r="AO420" s="247"/>
      <c r="AP420" s="247"/>
      <c r="AQ420" s="247"/>
      <c r="AR420" s="247"/>
      <c r="AS420" s="247"/>
      <c r="AT420" s="247"/>
      <c r="AU420" s="247"/>
      <c r="AV420" s="247"/>
      <c r="AW420" s="247"/>
      <c r="AX420" s="247"/>
      <c r="AY420" s="247"/>
      <c r="AZ420" s="247"/>
      <c r="BA420" s="247"/>
      <c r="BB420" s="247"/>
      <c r="BC420" s="247"/>
      <c r="BD420" s="247"/>
      <c r="BE420" s="247"/>
      <c r="BF420" s="247"/>
      <c r="BG420" s="247"/>
      <c r="BH420" s="247"/>
      <c r="BI420" s="247"/>
      <c r="BJ420" s="247"/>
      <c r="BK420" s="247"/>
      <c r="BL420" s="247"/>
      <c r="BM420" s="247"/>
      <c r="BN420" s="248"/>
    </row>
    <row r="421" spans="1:66" ht="8.25" customHeight="1">
      <c r="A421" s="246"/>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247"/>
      <c r="AJ421" s="247"/>
      <c r="AK421" s="247"/>
      <c r="AL421" s="247"/>
      <c r="AM421" s="247"/>
      <c r="AN421" s="247"/>
      <c r="AO421" s="247"/>
      <c r="AP421" s="247"/>
      <c r="AQ421" s="247"/>
      <c r="AR421" s="247"/>
      <c r="AS421" s="247"/>
      <c r="AT421" s="247"/>
      <c r="AU421" s="247"/>
      <c r="AV421" s="247"/>
      <c r="AW421" s="247"/>
      <c r="AX421" s="247"/>
      <c r="AY421" s="247"/>
      <c r="AZ421" s="247"/>
      <c r="BA421" s="247"/>
      <c r="BB421" s="247"/>
      <c r="BC421" s="247"/>
      <c r="BD421" s="247"/>
      <c r="BE421" s="247"/>
      <c r="BF421" s="247"/>
      <c r="BG421" s="247"/>
      <c r="BH421" s="247"/>
      <c r="BI421" s="247"/>
      <c r="BJ421" s="247"/>
      <c r="BK421" s="247"/>
      <c r="BL421" s="247"/>
      <c r="BM421" s="247"/>
      <c r="BN421" s="248"/>
    </row>
    <row r="422" spans="1:66" ht="8.25" customHeight="1">
      <c r="A422" s="246"/>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247"/>
      <c r="AJ422" s="247"/>
      <c r="AK422" s="247"/>
      <c r="AL422" s="247"/>
      <c r="AM422" s="247"/>
      <c r="AN422" s="247"/>
      <c r="AO422" s="247"/>
      <c r="AP422" s="247"/>
      <c r="AQ422" s="247"/>
      <c r="AR422" s="247"/>
      <c r="AS422" s="247"/>
      <c r="AT422" s="247"/>
      <c r="AU422" s="247"/>
      <c r="AV422" s="247"/>
      <c r="AW422" s="247"/>
      <c r="AX422" s="247"/>
      <c r="AY422" s="247"/>
      <c r="AZ422" s="247"/>
      <c r="BA422" s="247"/>
      <c r="BB422" s="247"/>
      <c r="BC422" s="247"/>
      <c r="BD422" s="247"/>
      <c r="BE422" s="247"/>
      <c r="BF422" s="247"/>
      <c r="BG422" s="247"/>
      <c r="BH422" s="247"/>
      <c r="BI422" s="247"/>
      <c r="BJ422" s="247"/>
      <c r="BK422" s="247"/>
      <c r="BL422" s="247"/>
      <c r="BM422" s="247"/>
      <c r="BN422" s="248"/>
    </row>
    <row r="423" spans="1:66" ht="8.25" customHeight="1">
      <c r="A423" s="246"/>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247"/>
      <c r="AJ423" s="247"/>
      <c r="AK423" s="247"/>
      <c r="AL423" s="247"/>
      <c r="AM423" s="247"/>
      <c r="AN423" s="247"/>
      <c r="AO423" s="247"/>
      <c r="AP423" s="247"/>
      <c r="AQ423" s="247"/>
      <c r="AR423" s="247"/>
      <c r="AS423" s="247"/>
      <c r="AT423" s="247"/>
      <c r="AU423" s="247"/>
      <c r="AV423" s="247"/>
      <c r="AW423" s="247"/>
      <c r="AX423" s="247"/>
      <c r="AY423" s="247"/>
      <c r="AZ423" s="247"/>
      <c r="BA423" s="247"/>
      <c r="BB423" s="247"/>
      <c r="BC423" s="247"/>
      <c r="BD423" s="247"/>
      <c r="BE423" s="247"/>
      <c r="BF423" s="247"/>
      <c r="BG423" s="247"/>
      <c r="BH423" s="247"/>
      <c r="BI423" s="247"/>
      <c r="BJ423" s="247"/>
      <c r="BK423" s="247"/>
      <c r="BL423" s="247"/>
      <c r="BM423" s="247"/>
      <c r="BN423" s="248"/>
    </row>
    <row r="424" spans="1:66" ht="8.25" customHeight="1">
      <c r="A424" s="246"/>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247"/>
      <c r="AJ424" s="247"/>
      <c r="AK424" s="247"/>
      <c r="AL424" s="247"/>
      <c r="AM424" s="247"/>
      <c r="AN424" s="247"/>
      <c r="AO424" s="247"/>
      <c r="AP424" s="247"/>
      <c r="AQ424" s="247"/>
      <c r="AR424" s="247"/>
      <c r="AS424" s="247"/>
      <c r="AT424" s="247"/>
      <c r="AU424" s="247"/>
      <c r="AV424" s="247"/>
      <c r="AW424" s="247"/>
      <c r="AX424" s="247"/>
      <c r="AY424" s="247"/>
      <c r="AZ424" s="247"/>
      <c r="BA424" s="247"/>
      <c r="BB424" s="247"/>
      <c r="BC424" s="247"/>
      <c r="BD424" s="247"/>
      <c r="BE424" s="247"/>
      <c r="BF424" s="247"/>
      <c r="BG424" s="247"/>
      <c r="BH424" s="247"/>
      <c r="BI424" s="247"/>
      <c r="BJ424" s="247"/>
      <c r="BK424" s="247"/>
      <c r="BL424" s="247"/>
      <c r="BM424" s="247"/>
      <c r="BN424" s="248"/>
    </row>
    <row r="425" spans="1:66" ht="8.25" customHeight="1">
      <c r="A425" s="246"/>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247"/>
      <c r="AJ425" s="247"/>
      <c r="AK425" s="247"/>
      <c r="AL425" s="247"/>
      <c r="AM425" s="247"/>
      <c r="AN425" s="247"/>
      <c r="AO425" s="247"/>
      <c r="AP425" s="247"/>
      <c r="AQ425" s="247"/>
      <c r="AR425" s="247"/>
      <c r="AS425" s="247"/>
      <c r="AT425" s="247"/>
      <c r="AU425" s="247"/>
      <c r="AV425" s="247"/>
      <c r="AW425" s="247"/>
      <c r="AX425" s="247"/>
      <c r="AY425" s="247"/>
      <c r="AZ425" s="247"/>
      <c r="BA425" s="247"/>
      <c r="BB425" s="247"/>
      <c r="BC425" s="247"/>
      <c r="BD425" s="247"/>
      <c r="BE425" s="247"/>
      <c r="BF425" s="247"/>
      <c r="BG425" s="247"/>
      <c r="BH425" s="247"/>
      <c r="BI425" s="247"/>
      <c r="BJ425" s="247"/>
      <c r="BK425" s="247"/>
      <c r="BL425" s="247"/>
      <c r="BM425" s="247"/>
      <c r="BN425" s="248"/>
    </row>
    <row r="426" spans="1:66" ht="8.25" customHeight="1">
      <c r="A426" s="246"/>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c r="AJ426" s="247"/>
      <c r="AK426" s="247"/>
      <c r="AL426" s="247"/>
      <c r="AM426" s="247"/>
      <c r="AN426" s="247"/>
      <c r="AO426" s="247"/>
      <c r="AP426" s="247"/>
      <c r="AQ426" s="247"/>
      <c r="AR426" s="247"/>
      <c r="AS426" s="247"/>
      <c r="AT426" s="247"/>
      <c r="AU426" s="247"/>
      <c r="AV426" s="247"/>
      <c r="AW426" s="247"/>
      <c r="AX426" s="247"/>
      <c r="AY426" s="247"/>
      <c r="AZ426" s="247"/>
      <c r="BA426" s="247"/>
      <c r="BB426" s="247"/>
      <c r="BC426" s="247"/>
      <c r="BD426" s="247"/>
      <c r="BE426" s="247"/>
      <c r="BF426" s="247"/>
      <c r="BG426" s="247"/>
      <c r="BH426" s="247"/>
      <c r="BI426" s="247"/>
      <c r="BJ426" s="247"/>
      <c r="BK426" s="247"/>
      <c r="BL426" s="247"/>
      <c r="BM426" s="247"/>
      <c r="BN426" s="248"/>
    </row>
    <row r="427" spans="1:66" ht="8.25" customHeight="1">
      <c r="A427" s="246"/>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247"/>
      <c r="AJ427" s="247"/>
      <c r="AK427" s="247"/>
      <c r="AL427" s="247"/>
      <c r="AM427" s="247"/>
      <c r="AN427" s="247"/>
      <c r="AO427" s="247"/>
      <c r="AP427" s="247"/>
      <c r="AQ427" s="247"/>
      <c r="AR427" s="247"/>
      <c r="AS427" s="247"/>
      <c r="AT427" s="247"/>
      <c r="AU427" s="247"/>
      <c r="AV427" s="247"/>
      <c r="AW427" s="247"/>
      <c r="AX427" s="247"/>
      <c r="AY427" s="247"/>
      <c r="AZ427" s="247"/>
      <c r="BA427" s="247"/>
      <c r="BB427" s="247"/>
      <c r="BC427" s="247"/>
      <c r="BD427" s="247"/>
      <c r="BE427" s="247"/>
      <c r="BF427" s="247"/>
      <c r="BG427" s="247"/>
      <c r="BH427" s="247"/>
      <c r="BI427" s="247"/>
      <c r="BJ427" s="247"/>
      <c r="BK427" s="247"/>
      <c r="BL427" s="247"/>
      <c r="BM427" s="247"/>
      <c r="BN427" s="248"/>
    </row>
    <row r="428" spans="1:66" ht="8.25" customHeight="1">
      <c r="A428" s="246"/>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247"/>
      <c r="AJ428" s="247"/>
      <c r="AK428" s="247"/>
      <c r="AL428" s="247"/>
      <c r="AM428" s="247"/>
      <c r="AN428" s="247"/>
      <c r="AO428" s="247"/>
      <c r="AP428" s="247"/>
      <c r="AQ428" s="247"/>
      <c r="AR428" s="247"/>
      <c r="AS428" s="247"/>
      <c r="AT428" s="247"/>
      <c r="AU428" s="247"/>
      <c r="AV428" s="247"/>
      <c r="AW428" s="247"/>
      <c r="AX428" s="247"/>
      <c r="AY428" s="247"/>
      <c r="AZ428" s="247"/>
      <c r="BA428" s="247"/>
      <c r="BB428" s="247"/>
      <c r="BC428" s="247"/>
      <c r="BD428" s="247"/>
      <c r="BE428" s="247"/>
      <c r="BF428" s="247"/>
      <c r="BG428" s="247"/>
      <c r="BH428" s="247"/>
      <c r="BI428" s="247"/>
      <c r="BJ428" s="247"/>
      <c r="BK428" s="247"/>
      <c r="BL428" s="247"/>
      <c r="BM428" s="247"/>
      <c r="BN428" s="248"/>
    </row>
    <row r="429" spans="1:66" ht="8.25" customHeight="1">
      <c r="A429" s="249"/>
      <c r="B429" s="250"/>
      <c r="C429" s="250"/>
      <c r="D429" s="250"/>
      <c r="E429" s="250"/>
      <c r="F429" s="250"/>
      <c r="G429" s="250"/>
      <c r="H429" s="250"/>
      <c r="I429" s="250"/>
      <c r="J429" s="250"/>
      <c r="K429" s="250"/>
      <c r="L429" s="250"/>
      <c r="M429" s="250"/>
      <c r="N429" s="250"/>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50"/>
      <c r="AP429" s="250"/>
      <c r="AQ429" s="250"/>
      <c r="AR429" s="250"/>
      <c r="AS429" s="250"/>
      <c r="AT429" s="250"/>
      <c r="AU429" s="250"/>
      <c r="AV429" s="250"/>
      <c r="AW429" s="250"/>
      <c r="AX429" s="250"/>
      <c r="AY429" s="250"/>
      <c r="AZ429" s="250"/>
      <c r="BA429" s="250"/>
      <c r="BB429" s="250"/>
      <c r="BC429" s="250"/>
      <c r="BD429" s="250"/>
      <c r="BE429" s="250"/>
      <c r="BF429" s="250"/>
      <c r="BG429" s="250"/>
      <c r="BH429" s="250"/>
      <c r="BI429" s="250"/>
      <c r="BJ429" s="250"/>
      <c r="BK429" s="250"/>
      <c r="BL429" s="250"/>
      <c r="BM429" s="250"/>
      <c r="BN429" s="251"/>
    </row>
    <row r="431" spans="1:66" ht="8.25" customHeight="1">
      <c r="A431" s="233" t="s">
        <v>220</v>
      </c>
      <c r="B431" s="234"/>
      <c r="C431" s="234"/>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c r="AQ431" s="234"/>
      <c r="AR431" s="234"/>
      <c r="AS431" s="234"/>
      <c r="AT431" s="234"/>
      <c r="AU431" s="234"/>
      <c r="AV431" s="234"/>
      <c r="AW431" s="234"/>
      <c r="AX431" s="234"/>
      <c r="AY431" s="234"/>
      <c r="AZ431" s="234"/>
      <c r="BA431" s="234"/>
      <c r="BB431" s="234"/>
      <c r="BC431" s="234"/>
      <c r="BD431" s="234"/>
      <c r="BE431" s="234"/>
      <c r="BF431" s="234"/>
      <c r="BG431" s="234"/>
      <c r="BH431" s="234"/>
      <c r="BI431" s="234"/>
      <c r="BJ431" s="234"/>
      <c r="BK431" s="234"/>
      <c r="BL431" s="234"/>
      <c r="BM431" s="234"/>
      <c r="BN431" s="235"/>
    </row>
    <row r="432" spans="1:68" ht="8.25" customHeight="1">
      <c r="A432" s="236"/>
      <c r="B432" s="237"/>
      <c r="C432" s="237"/>
      <c r="D432" s="237"/>
      <c r="E432" s="237"/>
      <c r="F432" s="237"/>
      <c r="G432" s="237"/>
      <c r="H432" s="237"/>
      <c r="I432" s="237"/>
      <c r="J432" s="237"/>
      <c r="K432" s="237"/>
      <c r="L432" s="237"/>
      <c r="M432" s="237"/>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237"/>
      <c r="AL432" s="237"/>
      <c r="AM432" s="237"/>
      <c r="AN432" s="237"/>
      <c r="AO432" s="237"/>
      <c r="AP432" s="237"/>
      <c r="AQ432" s="237"/>
      <c r="AR432" s="237"/>
      <c r="AS432" s="237"/>
      <c r="AT432" s="237"/>
      <c r="AU432" s="237"/>
      <c r="AV432" s="237"/>
      <c r="AW432" s="237"/>
      <c r="AX432" s="237"/>
      <c r="AY432" s="237"/>
      <c r="AZ432" s="237"/>
      <c r="BA432" s="237"/>
      <c r="BB432" s="237"/>
      <c r="BC432" s="237"/>
      <c r="BD432" s="237"/>
      <c r="BE432" s="237"/>
      <c r="BF432" s="237"/>
      <c r="BG432" s="237"/>
      <c r="BH432" s="237"/>
      <c r="BI432" s="237"/>
      <c r="BJ432" s="237"/>
      <c r="BK432" s="237"/>
      <c r="BL432" s="237"/>
      <c r="BM432" s="237"/>
      <c r="BN432" s="238"/>
      <c r="BO432" s="1">
        <f>IF(A434="",1,0)</f>
        <v>1</v>
      </c>
      <c r="BP432" s="1">
        <f>SUM(BO432:BO435)</f>
        <v>4</v>
      </c>
    </row>
    <row r="433" spans="1:67" ht="8.25" customHeight="1">
      <c r="A433" s="64" t="s">
        <v>144</v>
      </c>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c r="BN433" s="150"/>
      <c r="BO433" s="1">
        <f>IF(A437="",1,0)</f>
        <v>1</v>
      </c>
    </row>
    <row r="434" spans="1:67" ht="8.25" customHeight="1">
      <c r="A434" s="67"/>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165"/>
      <c r="BO434" s="1">
        <f>IF(W437="",1,0)</f>
        <v>1</v>
      </c>
    </row>
    <row r="435" spans="1:67" ht="8.25" customHeight="1">
      <c r="A435" s="70"/>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168"/>
      <c r="BO435" s="1">
        <f>IF(AS437="",1,0)</f>
        <v>1</v>
      </c>
    </row>
    <row r="436" spans="1:66" ht="8.25" customHeight="1">
      <c r="A436" s="64" t="s">
        <v>145</v>
      </c>
      <c r="B436" s="65"/>
      <c r="C436" s="65"/>
      <c r="D436" s="65"/>
      <c r="E436" s="65"/>
      <c r="F436" s="65"/>
      <c r="G436" s="65"/>
      <c r="H436" s="65"/>
      <c r="I436" s="65"/>
      <c r="J436" s="65"/>
      <c r="K436" s="65"/>
      <c r="L436" s="65"/>
      <c r="M436" s="65"/>
      <c r="N436" s="65"/>
      <c r="O436" s="65"/>
      <c r="P436" s="65"/>
      <c r="Q436" s="65"/>
      <c r="R436" s="65"/>
      <c r="S436" s="65"/>
      <c r="T436" s="65"/>
      <c r="U436" s="65"/>
      <c r="V436" s="65"/>
      <c r="W436" s="151" t="s">
        <v>6</v>
      </c>
      <c r="X436" s="65"/>
      <c r="Y436" s="65"/>
      <c r="Z436" s="65"/>
      <c r="AA436" s="65"/>
      <c r="AB436" s="65"/>
      <c r="AC436" s="65"/>
      <c r="AD436" s="65"/>
      <c r="AE436" s="65"/>
      <c r="AF436" s="65"/>
      <c r="AG436" s="65"/>
      <c r="AH436" s="65"/>
      <c r="AI436" s="65"/>
      <c r="AJ436" s="65"/>
      <c r="AK436" s="65"/>
      <c r="AL436" s="65"/>
      <c r="AM436" s="65"/>
      <c r="AN436" s="65"/>
      <c r="AO436" s="65"/>
      <c r="AP436" s="65"/>
      <c r="AQ436" s="65"/>
      <c r="AR436" s="66"/>
      <c r="AS436" s="151" t="s">
        <v>5</v>
      </c>
      <c r="AT436" s="65"/>
      <c r="AU436" s="65"/>
      <c r="AV436" s="65"/>
      <c r="AW436" s="65"/>
      <c r="AX436" s="65"/>
      <c r="AY436" s="65"/>
      <c r="AZ436" s="65"/>
      <c r="BA436" s="65"/>
      <c r="BB436" s="65"/>
      <c r="BC436" s="65"/>
      <c r="BD436" s="65"/>
      <c r="BE436" s="65"/>
      <c r="BF436" s="65"/>
      <c r="BG436" s="65"/>
      <c r="BH436" s="65"/>
      <c r="BI436" s="65"/>
      <c r="BJ436" s="65"/>
      <c r="BK436" s="65"/>
      <c r="BL436" s="65"/>
      <c r="BM436" s="65"/>
      <c r="BN436" s="150"/>
    </row>
    <row r="437" spans="1:66" ht="8.25" customHeight="1">
      <c r="A437" s="181"/>
      <c r="B437" s="178"/>
      <c r="C437" s="178"/>
      <c r="D437" s="178"/>
      <c r="E437" s="178"/>
      <c r="F437" s="178"/>
      <c r="G437" s="178"/>
      <c r="H437" s="178"/>
      <c r="I437" s="178"/>
      <c r="J437" s="178"/>
      <c r="K437" s="178"/>
      <c r="L437" s="178"/>
      <c r="M437" s="178"/>
      <c r="N437" s="178"/>
      <c r="O437" s="178"/>
      <c r="P437" s="178"/>
      <c r="Q437" s="178"/>
      <c r="R437" s="178"/>
      <c r="S437" s="178"/>
      <c r="T437" s="178"/>
      <c r="U437" s="178"/>
      <c r="V437" s="182"/>
      <c r="W437" s="143"/>
      <c r="X437" s="68"/>
      <c r="Y437" s="68"/>
      <c r="Z437" s="68"/>
      <c r="AA437" s="68"/>
      <c r="AB437" s="68"/>
      <c r="AC437" s="68"/>
      <c r="AD437" s="68"/>
      <c r="AE437" s="68"/>
      <c r="AF437" s="68"/>
      <c r="AG437" s="68"/>
      <c r="AH437" s="68"/>
      <c r="AI437" s="68"/>
      <c r="AJ437" s="68"/>
      <c r="AK437" s="68"/>
      <c r="AL437" s="68"/>
      <c r="AM437" s="68"/>
      <c r="AN437" s="68"/>
      <c r="AO437" s="68"/>
      <c r="AP437" s="68"/>
      <c r="AQ437" s="68"/>
      <c r="AR437" s="69"/>
      <c r="AS437" s="143"/>
      <c r="AT437" s="68"/>
      <c r="AU437" s="68"/>
      <c r="AV437" s="68"/>
      <c r="AW437" s="68"/>
      <c r="AX437" s="68"/>
      <c r="AY437" s="68"/>
      <c r="AZ437" s="68"/>
      <c r="BA437" s="68"/>
      <c r="BB437" s="68"/>
      <c r="BC437" s="68"/>
      <c r="BD437" s="68"/>
      <c r="BE437" s="68"/>
      <c r="BF437" s="68"/>
      <c r="BG437" s="68"/>
      <c r="BH437" s="68"/>
      <c r="BI437" s="68"/>
      <c r="BJ437" s="68"/>
      <c r="BK437" s="68"/>
      <c r="BL437" s="68"/>
      <c r="BM437" s="68"/>
      <c r="BN437" s="165"/>
    </row>
    <row r="438" spans="1:68" ht="8.25" customHeight="1">
      <c r="A438" s="278"/>
      <c r="B438" s="279"/>
      <c r="C438" s="279"/>
      <c r="D438" s="279"/>
      <c r="E438" s="279"/>
      <c r="F438" s="279"/>
      <c r="G438" s="279"/>
      <c r="H438" s="279"/>
      <c r="I438" s="279"/>
      <c r="J438" s="279"/>
      <c r="K438" s="279"/>
      <c r="L438" s="279"/>
      <c r="M438" s="279"/>
      <c r="N438" s="279"/>
      <c r="O438" s="279"/>
      <c r="P438" s="279"/>
      <c r="Q438" s="279"/>
      <c r="R438" s="279"/>
      <c r="S438" s="279"/>
      <c r="T438" s="279"/>
      <c r="U438" s="279"/>
      <c r="V438" s="280"/>
      <c r="W438" s="144"/>
      <c r="X438" s="86"/>
      <c r="Y438" s="86"/>
      <c r="Z438" s="86"/>
      <c r="AA438" s="86"/>
      <c r="AB438" s="86"/>
      <c r="AC438" s="86"/>
      <c r="AD438" s="86"/>
      <c r="AE438" s="86"/>
      <c r="AF438" s="86"/>
      <c r="AG438" s="86"/>
      <c r="AH438" s="86"/>
      <c r="AI438" s="86"/>
      <c r="AJ438" s="86"/>
      <c r="AK438" s="86"/>
      <c r="AL438" s="86"/>
      <c r="AM438" s="86"/>
      <c r="AN438" s="86"/>
      <c r="AO438" s="86"/>
      <c r="AP438" s="86"/>
      <c r="AQ438" s="86"/>
      <c r="AR438" s="87"/>
      <c r="AS438" s="144"/>
      <c r="AT438" s="86"/>
      <c r="AU438" s="86"/>
      <c r="AV438" s="86"/>
      <c r="AW438" s="86"/>
      <c r="AX438" s="86"/>
      <c r="AY438" s="86"/>
      <c r="AZ438" s="86"/>
      <c r="BA438" s="86"/>
      <c r="BB438" s="86"/>
      <c r="BC438" s="86"/>
      <c r="BD438" s="86"/>
      <c r="BE438" s="86"/>
      <c r="BF438" s="86"/>
      <c r="BG438" s="86"/>
      <c r="BH438" s="86"/>
      <c r="BI438" s="86"/>
      <c r="BJ438" s="86"/>
      <c r="BK438" s="86"/>
      <c r="BL438" s="86"/>
      <c r="BM438" s="86"/>
      <c r="BN438" s="166"/>
      <c r="BO438" s="1">
        <v>1</v>
      </c>
      <c r="BP438" s="1" t="s">
        <v>132</v>
      </c>
    </row>
    <row r="439" spans="67:68" ht="8.25" customHeight="1">
      <c r="BO439" s="1">
        <v>2</v>
      </c>
      <c r="BP439" s="1" t="s">
        <v>133</v>
      </c>
    </row>
    <row r="440" spans="1:68" ht="8.25" customHeight="1">
      <c r="A440" s="34" t="str">
        <f>IF(BO344="X","Verifique os itens em vermelho, pois o cadastro não foi preenchido completamente e não poderá ser protocolado!",CONCATENATE("Eu, ",A434,", CPF nº ",A437,", ",LOWER(W437)," do(a) ",A14," declaro ao protocolar este cadastro que as informações aqui contidas são verdadeiras, sob pena de responsabilidade civil, administrativa (artigo 82 do Decreto Federal nº 6.514/08) e criminal (artigo 69A da Lei Federal nº 9.605/1998)."," Atesto estar ciente que é imperativo o protocolo da documentação apontada como necessária no item 18 deste cadastro ao órgão ambiental para que o processo administrativo não reste arquivado."," Afirmo estar ciente das condições de isenção de autorização para exposição de veículos de divulgação e da eventual necessidade de solicitação para requerê-la."))</f>
        <v>Verifique os itens em vermelho, pois o cadastro não foi preenchido completamente e não poderá ser protocolado!</v>
      </c>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c r="BN440" s="34"/>
      <c r="BO440" s="1">
        <v>3</v>
      </c>
      <c r="BP440" s="1" t="s">
        <v>134</v>
      </c>
    </row>
    <row r="441" spans="1:68" ht="8.2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c r="BN441" s="34"/>
      <c r="BO441" s="1">
        <v>4</v>
      </c>
      <c r="BP441" s="1" t="s">
        <v>135</v>
      </c>
    </row>
    <row r="442" spans="1:68" ht="8.2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c r="BN442" s="34"/>
      <c r="BO442" s="1">
        <v>5</v>
      </c>
      <c r="BP442" s="1" t="s">
        <v>136</v>
      </c>
    </row>
    <row r="443" spans="1:68" ht="8.2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c r="BN443" s="34"/>
      <c r="BO443" s="1">
        <v>6</v>
      </c>
      <c r="BP443" s="1" t="s">
        <v>137</v>
      </c>
    </row>
    <row r="444" spans="1:68" ht="8.2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c r="BN444" s="34"/>
      <c r="BO444" s="1">
        <v>7</v>
      </c>
      <c r="BP444" s="1" t="s">
        <v>138</v>
      </c>
    </row>
    <row r="445" spans="1:68" ht="8.2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c r="BN445" s="34"/>
      <c r="BO445" s="1">
        <v>8</v>
      </c>
      <c r="BP445" s="1" t="s">
        <v>139</v>
      </c>
    </row>
    <row r="446" spans="1:68" ht="8.2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c r="BN446" s="34"/>
      <c r="BO446" s="1">
        <v>9</v>
      </c>
      <c r="BP446" s="1" t="s">
        <v>140</v>
      </c>
    </row>
    <row r="447" spans="1:68" ht="8.2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34"/>
      <c r="BM447" s="34"/>
      <c r="BN447" s="34"/>
      <c r="BO447" s="1">
        <v>10</v>
      </c>
      <c r="BP447" s="1" t="s">
        <v>141</v>
      </c>
    </row>
    <row r="448" spans="1:68" ht="8.2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c r="BN448" s="34"/>
      <c r="BO448" s="1">
        <v>11</v>
      </c>
      <c r="BP448" s="1" t="s">
        <v>142</v>
      </c>
    </row>
    <row r="449" spans="1:68" ht="8.2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c r="BN449" s="34"/>
      <c r="BO449" s="1">
        <v>12</v>
      </c>
      <c r="BP449" s="1" t="s">
        <v>143</v>
      </c>
    </row>
    <row r="450" spans="1:66" ht="8.25" customHeight="1">
      <c r="A450" s="207" t="s">
        <v>162</v>
      </c>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c r="AQ450" s="207"/>
      <c r="AR450" s="207"/>
      <c r="AS450" s="207"/>
      <c r="AT450" s="207"/>
      <c r="AU450" s="207"/>
      <c r="AV450" s="207"/>
      <c r="AW450" s="207"/>
      <c r="AX450" s="207"/>
      <c r="AY450" s="207"/>
      <c r="AZ450" s="207"/>
      <c r="BA450" s="207"/>
      <c r="BB450" s="207"/>
      <c r="BC450" s="207"/>
      <c r="BD450" s="207"/>
      <c r="BE450" s="207"/>
      <c r="BF450" s="207"/>
      <c r="BG450" s="207"/>
      <c r="BH450" s="36" t="s">
        <v>198</v>
      </c>
      <c r="BI450" s="36"/>
      <c r="BJ450" s="36"/>
      <c r="BK450" s="36"/>
      <c r="BL450" s="36"/>
      <c r="BM450" s="36"/>
      <c r="BN450" s="36"/>
    </row>
    <row r="451" spans="1:66" ht="8.25" customHeight="1">
      <c r="A451" s="207"/>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07"/>
      <c r="AI451" s="207"/>
      <c r="AJ451" s="207"/>
      <c r="AK451" s="207"/>
      <c r="AL451" s="207"/>
      <c r="AM451" s="207"/>
      <c r="AN451" s="207"/>
      <c r="AO451" s="207"/>
      <c r="AP451" s="207"/>
      <c r="AQ451" s="207"/>
      <c r="AR451" s="207"/>
      <c r="AS451" s="207"/>
      <c r="AT451" s="207"/>
      <c r="AU451" s="207"/>
      <c r="AV451" s="207"/>
      <c r="AW451" s="207"/>
      <c r="AX451" s="207"/>
      <c r="AY451" s="207"/>
      <c r="AZ451" s="207"/>
      <c r="BA451" s="207"/>
      <c r="BB451" s="207"/>
      <c r="BC451" s="207"/>
      <c r="BD451" s="207"/>
      <c r="BE451" s="207"/>
      <c r="BF451" s="207"/>
      <c r="BG451" s="207"/>
      <c r="BH451" s="36"/>
      <c r="BI451" s="36"/>
      <c r="BJ451" s="36"/>
      <c r="BK451" s="36"/>
      <c r="BL451" s="36"/>
      <c r="BM451" s="36"/>
      <c r="BN451" s="36"/>
    </row>
    <row r="452" spans="1:66" ht="8.25" customHeight="1">
      <c r="A452" s="35" t="s">
        <v>161</v>
      </c>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row>
    <row r="453" spans="1:66" ht="8.2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row>
    <row r="454" spans="1:66" ht="8.2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row>
    <row r="455" spans="1:66" ht="8.2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row>
    <row r="456" spans="1:66" ht="8.2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row>
    <row r="457" spans="1:66" ht="8.2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row>
    <row r="458" spans="1:66" ht="8.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row>
    <row r="459" spans="1:66" ht="8.25" customHeight="1">
      <c r="A459" s="216" t="s">
        <v>90</v>
      </c>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c r="AG459" s="216"/>
      <c r="AH459" s="216"/>
      <c r="AI459" s="216"/>
      <c r="AJ459" s="216"/>
      <c r="AK459" s="216"/>
      <c r="AL459" s="216"/>
      <c r="AM459" s="216"/>
      <c r="AN459" s="216"/>
      <c r="AO459" s="216"/>
      <c r="AP459" s="216"/>
      <c r="AQ459" s="216"/>
      <c r="AR459" s="216"/>
      <c r="AS459" s="216"/>
      <c r="AT459" s="216"/>
      <c r="AU459" s="216"/>
      <c r="AV459" s="216"/>
      <c r="AW459" s="216"/>
      <c r="AX459" s="216"/>
      <c r="AY459" s="216"/>
      <c r="AZ459" s="216"/>
      <c r="BA459" s="216"/>
      <c r="BB459" s="216"/>
      <c r="BC459" s="216"/>
      <c r="BD459" s="216"/>
      <c r="BE459" s="216"/>
      <c r="BF459" s="216"/>
      <c r="BG459" s="216"/>
      <c r="BH459" s="216"/>
      <c r="BI459" s="216"/>
      <c r="BJ459" s="216"/>
      <c r="BK459" s="216"/>
      <c r="BL459" s="216"/>
      <c r="BM459" s="216"/>
      <c r="BN459" s="216"/>
    </row>
    <row r="460" spans="1:66" ht="8.25" customHeight="1">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c r="AG460" s="216"/>
      <c r="AH460" s="216"/>
      <c r="AI460" s="216"/>
      <c r="AJ460" s="216"/>
      <c r="AK460" s="216"/>
      <c r="AL460" s="216"/>
      <c r="AM460" s="216"/>
      <c r="AN460" s="216"/>
      <c r="AO460" s="216"/>
      <c r="AP460" s="216"/>
      <c r="AQ460" s="216"/>
      <c r="AR460" s="216"/>
      <c r="AS460" s="216"/>
      <c r="AT460" s="216"/>
      <c r="AU460" s="216"/>
      <c r="AV460" s="216"/>
      <c r="AW460" s="216"/>
      <c r="AX460" s="216"/>
      <c r="AY460" s="216"/>
      <c r="AZ460" s="216"/>
      <c r="BA460" s="216"/>
      <c r="BB460" s="216"/>
      <c r="BC460" s="216"/>
      <c r="BD460" s="216"/>
      <c r="BE460" s="216"/>
      <c r="BF460" s="216"/>
      <c r="BG460" s="216"/>
      <c r="BH460" s="216"/>
      <c r="BI460" s="216"/>
      <c r="BJ460" s="216"/>
      <c r="BK460" s="216"/>
      <c r="BL460" s="216"/>
      <c r="BM460" s="216"/>
      <c r="BN460" s="216"/>
    </row>
    <row r="462" spans="1:66" ht="8.25" customHeight="1">
      <c r="A462" s="233" t="s">
        <v>91</v>
      </c>
      <c r="B462" s="234"/>
      <c r="C462" s="234"/>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4"/>
      <c r="AT462" s="234"/>
      <c r="AU462" s="234"/>
      <c r="AV462" s="234"/>
      <c r="AW462" s="234"/>
      <c r="AX462" s="234"/>
      <c r="AY462" s="234"/>
      <c r="AZ462" s="234"/>
      <c r="BA462" s="234"/>
      <c r="BB462" s="234"/>
      <c r="BC462" s="234"/>
      <c r="BD462" s="234"/>
      <c r="BE462" s="234"/>
      <c r="BF462" s="234"/>
      <c r="BG462" s="234"/>
      <c r="BH462" s="234"/>
      <c r="BI462" s="234"/>
      <c r="BJ462" s="234"/>
      <c r="BK462" s="234"/>
      <c r="BL462" s="234"/>
      <c r="BM462" s="234"/>
      <c r="BN462" s="235"/>
    </row>
    <row r="463" spans="1:66" ht="8.25" customHeight="1">
      <c r="A463" s="236"/>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c r="Y463" s="237"/>
      <c r="Z463" s="237"/>
      <c r="AA463" s="237"/>
      <c r="AB463" s="237"/>
      <c r="AC463" s="237"/>
      <c r="AD463" s="237"/>
      <c r="AE463" s="237"/>
      <c r="AF463" s="237"/>
      <c r="AG463" s="237"/>
      <c r="AH463" s="237"/>
      <c r="AI463" s="237"/>
      <c r="AJ463" s="237"/>
      <c r="AK463" s="237"/>
      <c r="AL463" s="237"/>
      <c r="AM463" s="237"/>
      <c r="AN463" s="237"/>
      <c r="AO463" s="237"/>
      <c r="AP463" s="237"/>
      <c r="AQ463" s="237"/>
      <c r="AR463" s="237"/>
      <c r="AS463" s="237"/>
      <c r="AT463" s="237"/>
      <c r="AU463" s="237"/>
      <c r="AV463" s="237"/>
      <c r="AW463" s="237"/>
      <c r="AX463" s="237"/>
      <c r="AY463" s="237"/>
      <c r="AZ463" s="237"/>
      <c r="BA463" s="237"/>
      <c r="BB463" s="237"/>
      <c r="BC463" s="237"/>
      <c r="BD463" s="237"/>
      <c r="BE463" s="237"/>
      <c r="BF463" s="237"/>
      <c r="BG463" s="237"/>
      <c r="BH463" s="237"/>
      <c r="BI463" s="237"/>
      <c r="BJ463" s="237"/>
      <c r="BK463" s="237"/>
      <c r="BL463" s="237"/>
      <c r="BM463" s="237"/>
      <c r="BN463" s="238"/>
    </row>
    <row r="464" spans="1:66" ht="8.25" customHeight="1">
      <c r="A464" s="210" t="s">
        <v>92</v>
      </c>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c r="AA464" s="211"/>
      <c r="AB464" s="211"/>
      <c r="AC464" s="211"/>
      <c r="AD464" s="211"/>
      <c r="AE464" s="211"/>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c r="BA464" s="211"/>
      <c r="BB464" s="211"/>
      <c r="BC464" s="211"/>
      <c r="BD464" s="211"/>
      <c r="BE464" s="211"/>
      <c r="BF464" s="211"/>
      <c r="BG464" s="211"/>
      <c r="BH464" s="211"/>
      <c r="BI464" s="211"/>
      <c r="BJ464" s="211"/>
      <c r="BK464" s="211"/>
      <c r="BL464" s="211"/>
      <c r="BM464" s="211"/>
      <c r="BN464" s="212"/>
    </row>
    <row r="465" spans="1:66" ht="8.25" customHeight="1">
      <c r="A465" s="210"/>
      <c r="B465" s="211"/>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c r="AA465" s="211"/>
      <c r="AB465" s="211"/>
      <c r="AC465" s="211"/>
      <c r="AD465" s="211"/>
      <c r="AE465" s="211"/>
      <c r="AF465" s="211"/>
      <c r="AG465" s="211"/>
      <c r="AH465" s="211"/>
      <c r="AI465" s="211"/>
      <c r="AJ465" s="211"/>
      <c r="AK465" s="211"/>
      <c r="AL465" s="211"/>
      <c r="AM465" s="211"/>
      <c r="AN465" s="211"/>
      <c r="AO465" s="211"/>
      <c r="AP465" s="211"/>
      <c r="AQ465" s="211"/>
      <c r="AR465" s="211"/>
      <c r="AS465" s="211"/>
      <c r="AT465" s="211"/>
      <c r="AU465" s="211"/>
      <c r="AV465" s="211"/>
      <c r="AW465" s="211"/>
      <c r="AX465" s="211"/>
      <c r="AY465" s="211"/>
      <c r="AZ465" s="211"/>
      <c r="BA465" s="211"/>
      <c r="BB465" s="211"/>
      <c r="BC465" s="211"/>
      <c r="BD465" s="211"/>
      <c r="BE465" s="211"/>
      <c r="BF465" s="211"/>
      <c r="BG465" s="211"/>
      <c r="BH465" s="211"/>
      <c r="BI465" s="211"/>
      <c r="BJ465" s="211"/>
      <c r="BK465" s="211"/>
      <c r="BL465" s="211"/>
      <c r="BM465" s="211"/>
      <c r="BN465" s="212"/>
    </row>
    <row r="466" spans="1:66" ht="8.25" customHeight="1">
      <c r="A466" s="210" t="s">
        <v>131</v>
      </c>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c r="AB466" s="211"/>
      <c r="AC466" s="211"/>
      <c r="AD466" s="211"/>
      <c r="AE466" s="211"/>
      <c r="AF466" s="211"/>
      <c r="AG466" s="211"/>
      <c r="AH466" s="211"/>
      <c r="AI466" s="211"/>
      <c r="AJ466" s="211"/>
      <c r="AK466" s="211"/>
      <c r="AL466" s="211"/>
      <c r="AM466" s="211"/>
      <c r="AN466" s="211"/>
      <c r="AO466" s="211"/>
      <c r="AP466" s="211"/>
      <c r="AQ466" s="211"/>
      <c r="AR466" s="211"/>
      <c r="AS466" s="211"/>
      <c r="AT466" s="211"/>
      <c r="AU466" s="211"/>
      <c r="AV466" s="211"/>
      <c r="AW466" s="211"/>
      <c r="AX466" s="211"/>
      <c r="AY466" s="211"/>
      <c r="AZ466" s="211"/>
      <c r="BA466" s="211"/>
      <c r="BB466" s="211"/>
      <c r="BC466" s="211"/>
      <c r="BD466" s="211"/>
      <c r="BE466" s="211"/>
      <c r="BF466" s="211"/>
      <c r="BG466" s="211"/>
      <c r="BH466" s="211"/>
      <c r="BI466" s="211"/>
      <c r="BJ466" s="211"/>
      <c r="BK466" s="211"/>
      <c r="BL466" s="211"/>
      <c r="BM466" s="211"/>
      <c r="BN466" s="212"/>
    </row>
    <row r="467" spans="1:66" ht="8.25" customHeight="1">
      <c r="A467" s="210"/>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c r="AA467" s="211"/>
      <c r="AB467" s="211"/>
      <c r="AC467" s="211"/>
      <c r="AD467" s="211"/>
      <c r="AE467" s="211"/>
      <c r="AF467" s="211"/>
      <c r="AG467" s="211"/>
      <c r="AH467" s="211"/>
      <c r="AI467" s="211"/>
      <c r="AJ467" s="211"/>
      <c r="AK467" s="211"/>
      <c r="AL467" s="211"/>
      <c r="AM467" s="211"/>
      <c r="AN467" s="211"/>
      <c r="AO467" s="211"/>
      <c r="AP467" s="211"/>
      <c r="AQ467" s="211"/>
      <c r="AR467" s="211"/>
      <c r="AS467" s="211"/>
      <c r="AT467" s="211"/>
      <c r="AU467" s="211"/>
      <c r="AV467" s="211"/>
      <c r="AW467" s="211"/>
      <c r="AX467" s="211"/>
      <c r="AY467" s="211"/>
      <c r="AZ467" s="211"/>
      <c r="BA467" s="211"/>
      <c r="BB467" s="211"/>
      <c r="BC467" s="211"/>
      <c r="BD467" s="211"/>
      <c r="BE467" s="211"/>
      <c r="BF467" s="211"/>
      <c r="BG467" s="211"/>
      <c r="BH467" s="211"/>
      <c r="BI467" s="211"/>
      <c r="BJ467" s="211"/>
      <c r="BK467" s="211"/>
      <c r="BL467" s="211"/>
      <c r="BM467" s="211"/>
      <c r="BN467" s="212"/>
    </row>
    <row r="468" spans="1:66" ht="8.25" customHeight="1">
      <c r="A468" s="210" t="s">
        <v>227</v>
      </c>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c r="BA468" s="211"/>
      <c r="BB468" s="211"/>
      <c r="BC468" s="211"/>
      <c r="BD468" s="211"/>
      <c r="BE468" s="211"/>
      <c r="BF468" s="211"/>
      <c r="BG468" s="211"/>
      <c r="BH468" s="211"/>
      <c r="BI468" s="211"/>
      <c r="BJ468" s="211"/>
      <c r="BK468" s="211"/>
      <c r="BL468" s="211"/>
      <c r="BM468" s="211"/>
      <c r="BN468" s="212"/>
    </row>
    <row r="469" spans="1:66" ht="8.25" customHeight="1">
      <c r="A469" s="210"/>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c r="AA469" s="211"/>
      <c r="AB469" s="211"/>
      <c r="AC469" s="211"/>
      <c r="AD469" s="211"/>
      <c r="AE469" s="211"/>
      <c r="AF469" s="211"/>
      <c r="AG469" s="211"/>
      <c r="AH469" s="211"/>
      <c r="AI469" s="211"/>
      <c r="AJ469" s="211"/>
      <c r="AK469" s="211"/>
      <c r="AL469" s="211"/>
      <c r="AM469" s="211"/>
      <c r="AN469" s="211"/>
      <c r="AO469" s="211"/>
      <c r="AP469" s="211"/>
      <c r="AQ469" s="211"/>
      <c r="AR469" s="211"/>
      <c r="AS469" s="211"/>
      <c r="AT469" s="211"/>
      <c r="AU469" s="211"/>
      <c r="AV469" s="211"/>
      <c r="AW469" s="211"/>
      <c r="AX469" s="211"/>
      <c r="AY469" s="211"/>
      <c r="AZ469" s="211"/>
      <c r="BA469" s="211"/>
      <c r="BB469" s="211"/>
      <c r="BC469" s="211"/>
      <c r="BD469" s="211"/>
      <c r="BE469" s="211"/>
      <c r="BF469" s="211"/>
      <c r="BG469" s="211"/>
      <c r="BH469" s="211"/>
      <c r="BI469" s="211"/>
      <c r="BJ469" s="211"/>
      <c r="BK469" s="211"/>
      <c r="BL469" s="211"/>
      <c r="BM469" s="211"/>
      <c r="BN469" s="212"/>
    </row>
    <row r="470" spans="1:66" ht="8.25" customHeight="1">
      <c r="A470" s="210" t="s">
        <v>226</v>
      </c>
      <c r="B470" s="211"/>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c r="AA470" s="211"/>
      <c r="AB470" s="211"/>
      <c r="AC470" s="211"/>
      <c r="AD470" s="211"/>
      <c r="AE470" s="211"/>
      <c r="AF470" s="211"/>
      <c r="AG470" s="211"/>
      <c r="AH470" s="211"/>
      <c r="AI470" s="211"/>
      <c r="AJ470" s="211"/>
      <c r="AK470" s="211"/>
      <c r="AL470" s="211"/>
      <c r="AM470" s="211"/>
      <c r="AN470" s="211"/>
      <c r="AO470" s="211"/>
      <c r="AP470" s="211"/>
      <c r="AQ470" s="211"/>
      <c r="AR470" s="211"/>
      <c r="AS470" s="211"/>
      <c r="AT470" s="211"/>
      <c r="AU470" s="211"/>
      <c r="AV470" s="211"/>
      <c r="AW470" s="211"/>
      <c r="AX470" s="211"/>
      <c r="AY470" s="211"/>
      <c r="AZ470" s="211"/>
      <c r="BA470" s="211"/>
      <c r="BB470" s="211"/>
      <c r="BC470" s="211"/>
      <c r="BD470" s="211"/>
      <c r="BE470" s="211"/>
      <c r="BF470" s="211"/>
      <c r="BG470" s="211"/>
      <c r="BH470" s="211"/>
      <c r="BI470" s="211"/>
      <c r="BJ470" s="211"/>
      <c r="BK470" s="211"/>
      <c r="BL470" s="211"/>
      <c r="BM470" s="211"/>
      <c r="BN470" s="212"/>
    </row>
    <row r="471" spans="1:66" ht="8.25" customHeight="1">
      <c r="A471" s="210"/>
      <c r="B471" s="211"/>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c r="AA471" s="211"/>
      <c r="AB471" s="211"/>
      <c r="AC471" s="211"/>
      <c r="AD471" s="211"/>
      <c r="AE471" s="211"/>
      <c r="AF471" s="211"/>
      <c r="AG471" s="211"/>
      <c r="AH471" s="211"/>
      <c r="AI471" s="211"/>
      <c r="AJ471" s="211"/>
      <c r="AK471" s="211"/>
      <c r="AL471" s="211"/>
      <c r="AM471" s="211"/>
      <c r="AN471" s="211"/>
      <c r="AO471" s="211"/>
      <c r="AP471" s="211"/>
      <c r="AQ471" s="211"/>
      <c r="AR471" s="211"/>
      <c r="AS471" s="211"/>
      <c r="AT471" s="211"/>
      <c r="AU471" s="211"/>
      <c r="AV471" s="211"/>
      <c r="AW471" s="211"/>
      <c r="AX471" s="211"/>
      <c r="AY471" s="211"/>
      <c r="AZ471" s="211"/>
      <c r="BA471" s="211"/>
      <c r="BB471" s="211"/>
      <c r="BC471" s="211"/>
      <c r="BD471" s="211"/>
      <c r="BE471" s="211"/>
      <c r="BF471" s="211"/>
      <c r="BG471" s="211"/>
      <c r="BH471" s="211"/>
      <c r="BI471" s="211"/>
      <c r="BJ471" s="211"/>
      <c r="BK471" s="211"/>
      <c r="BL471" s="211"/>
      <c r="BM471" s="211"/>
      <c r="BN471" s="212"/>
    </row>
    <row r="472" spans="1:66" ht="8.25" customHeight="1">
      <c r="A472" s="210" t="s">
        <v>93</v>
      </c>
      <c r="B472" s="211"/>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c r="AA472" s="211"/>
      <c r="AB472" s="211"/>
      <c r="AC472" s="211"/>
      <c r="AD472" s="211"/>
      <c r="AE472" s="211"/>
      <c r="AF472" s="211"/>
      <c r="AG472" s="211"/>
      <c r="AH472" s="211"/>
      <c r="AI472" s="211"/>
      <c r="AJ472" s="211"/>
      <c r="AK472" s="211"/>
      <c r="AL472" s="211"/>
      <c r="AM472" s="211"/>
      <c r="AN472" s="211"/>
      <c r="AO472" s="211"/>
      <c r="AP472" s="211"/>
      <c r="AQ472" s="211"/>
      <c r="AR472" s="211"/>
      <c r="AS472" s="211"/>
      <c r="AT472" s="211"/>
      <c r="AU472" s="211"/>
      <c r="AV472" s="211"/>
      <c r="AW472" s="211"/>
      <c r="AX472" s="211"/>
      <c r="AY472" s="211"/>
      <c r="AZ472" s="211"/>
      <c r="BA472" s="211"/>
      <c r="BB472" s="211"/>
      <c r="BC472" s="211"/>
      <c r="BD472" s="211"/>
      <c r="BE472" s="211"/>
      <c r="BF472" s="211"/>
      <c r="BG472" s="211"/>
      <c r="BH472" s="211"/>
      <c r="BI472" s="211"/>
      <c r="BJ472" s="211"/>
      <c r="BK472" s="211"/>
      <c r="BL472" s="211"/>
      <c r="BM472" s="211"/>
      <c r="BN472" s="212"/>
    </row>
    <row r="473" spans="1:66" ht="8.25" customHeight="1">
      <c r="A473" s="210"/>
      <c r="B473" s="211"/>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c r="AA473" s="211"/>
      <c r="AB473" s="211"/>
      <c r="AC473" s="211"/>
      <c r="AD473" s="211"/>
      <c r="AE473" s="211"/>
      <c r="AF473" s="211"/>
      <c r="AG473" s="211"/>
      <c r="AH473" s="211"/>
      <c r="AI473" s="211"/>
      <c r="AJ473" s="211"/>
      <c r="AK473" s="211"/>
      <c r="AL473" s="211"/>
      <c r="AM473" s="211"/>
      <c r="AN473" s="211"/>
      <c r="AO473" s="211"/>
      <c r="AP473" s="211"/>
      <c r="AQ473" s="211"/>
      <c r="AR473" s="211"/>
      <c r="AS473" s="211"/>
      <c r="AT473" s="211"/>
      <c r="AU473" s="211"/>
      <c r="AV473" s="211"/>
      <c r="AW473" s="211"/>
      <c r="AX473" s="211"/>
      <c r="AY473" s="211"/>
      <c r="AZ473" s="211"/>
      <c r="BA473" s="211"/>
      <c r="BB473" s="211"/>
      <c r="BC473" s="211"/>
      <c r="BD473" s="211"/>
      <c r="BE473" s="211"/>
      <c r="BF473" s="211"/>
      <c r="BG473" s="211"/>
      <c r="BH473" s="211"/>
      <c r="BI473" s="211"/>
      <c r="BJ473" s="211"/>
      <c r="BK473" s="211"/>
      <c r="BL473" s="211"/>
      <c r="BM473" s="211"/>
      <c r="BN473" s="212"/>
    </row>
    <row r="474" spans="1:66" ht="8.25" customHeight="1">
      <c r="A474" s="210" t="s">
        <v>154</v>
      </c>
      <c r="B474" s="211"/>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c r="AA474" s="211"/>
      <c r="AB474" s="211"/>
      <c r="AC474" s="211"/>
      <c r="AD474" s="211"/>
      <c r="AE474" s="211"/>
      <c r="AF474" s="211"/>
      <c r="AG474" s="211"/>
      <c r="AH474" s="211"/>
      <c r="AI474" s="211"/>
      <c r="AJ474" s="211"/>
      <c r="AK474" s="211"/>
      <c r="AL474" s="211"/>
      <c r="AM474" s="211"/>
      <c r="AN474" s="211"/>
      <c r="AO474" s="211"/>
      <c r="AP474" s="211"/>
      <c r="AQ474" s="211"/>
      <c r="AR474" s="211"/>
      <c r="AS474" s="211"/>
      <c r="AT474" s="211"/>
      <c r="AU474" s="211"/>
      <c r="AV474" s="211"/>
      <c r="AW474" s="211"/>
      <c r="AX474" s="211"/>
      <c r="AY474" s="211"/>
      <c r="AZ474" s="211"/>
      <c r="BA474" s="211"/>
      <c r="BB474" s="211"/>
      <c r="BC474" s="211"/>
      <c r="BD474" s="211"/>
      <c r="BE474" s="211"/>
      <c r="BF474" s="211"/>
      <c r="BG474" s="211"/>
      <c r="BH474" s="211"/>
      <c r="BI474" s="211"/>
      <c r="BJ474" s="211"/>
      <c r="BK474" s="211"/>
      <c r="BL474" s="211"/>
      <c r="BM474" s="211"/>
      <c r="BN474" s="212"/>
    </row>
    <row r="475" spans="1:66" ht="8.25" customHeight="1">
      <c r="A475" s="213"/>
      <c r="B475" s="214"/>
      <c r="C475" s="214"/>
      <c r="D475" s="214"/>
      <c r="E475" s="214"/>
      <c r="F475" s="214"/>
      <c r="G475" s="214"/>
      <c r="H475" s="214"/>
      <c r="I475" s="214"/>
      <c r="J475" s="214"/>
      <c r="K475" s="214"/>
      <c r="L475" s="214"/>
      <c r="M475" s="214"/>
      <c r="N475" s="214"/>
      <c r="O475" s="214"/>
      <c r="P475" s="214"/>
      <c r="Q475" s="214"/>
      <c r="R475" s="214"/>
      <c r="S475" s="214"/>
      <c r="T475" s="214"/>
      <c r="U475" s="214"/>
      <c r="V475" s="214"/>
      <c r="W475" s="214"/>
      <c r="X475" s="214"/>
      <c r="Y475" s="214"/>
      <c r="Z475" s="214"/>
      <c r="AA475" s="214"/>
      <c r="AB475" s="214"/>
      <c r="AC475" s="214"/>
      <c r="AD475" s="214"/>
      <c r="AE475" s="214"/>
      <c r="AF475" s="214"/>
      <c r="AG475" s="214"/>
      <c r="AH475" s="214"/>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c r="BI475" s="214"/>
      <c r="BJ475" s="214"/>
      <c r="BK475" s="214"/>
      <c r="BL475" s="214"/>
      <c r="BM475" s="214"/>
      <c r="BN475" s="215"/>
    </row>
    <row r="476" spans="1:66" ht="8.25" customHeight="1">
      <c r="A476" s="210" t="s">
        <v>153</v>
      </c>
      <c r="B476" s="211"/>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c r="AA476" s="211"/>
      <c r="AB476" s="211"/>
      <c r="AC476" s="211"/>
      <c r="AD476" s="211"/>
      <c r="AE476" s="211"/>
      <c r="AF476" s="211"/>
      <c r="AG476" s="211"/>
      <c r="AH476" s="211"/>
      <c r="AI476" s="211"/>
      <c r="AJ476" s="211"/>
      <c r="AK476" s="211"/>
      <c r="AL476" s="211"/>
      <c r="AM476" s="211"/>
      <c r="AN476" s="211"/>
      <c r="AO476" s="211"/>
      <c r="AP476" s="211"/>
      <c r="AQ476" s="211"/>
      <c r="AR476" s="211"/>
      <c r="AS476" s="211"/>
      <c r="AT476" s="211"/>
      <c r="AU476" s="211"/>
      <c r="AV476" s="211"/>
      <c r="AW476" s="211"/>
      <c r="AX476" s="211"/>
      <c r="AY476" s="211"/>
      <c r="AZ476" s="211"/>
      <c r="BA476" s="211"/>
      <c r="BB476" s="211"/>
      <c r="BC476" s="211"/>
      <c r="BD476" s="211"/>
      <c r="BE476" s="211"/>
      <c r="BF476" s="211"/>
      <c r="BG476" s="211"/>
      <c r="BH476" s="211"/>
      <c r="BI476" s="211"/>
      <c r="BJ476" s="211"/>
      <c r="BK476" s="211"/>
      <c r="BL476" s="211"/>
      <c r="BM476" s="211"/>
      <c r="BN476" s="212"/>
    </row>
    <row r="477" spans="1:66" ht="8.25" customHeight="1">
      <c r="A477" s="213"/>
      <c r="B477" s="214"/>
      <c r="C477" s="214"/>
      <c r="D477" s="214"/>
      <c r="E477" s="214"/>
      <c r="F477" s="214"/>
      <c r="G477" s="214"/>
      <c r="H477" s="214"/>
      <c r="I477" s="214"/>
      <c r="J477" s="214"/>
      <c r="K477" s="214"/>
      <c r="L477" s="214"/>
      <c r="M477" s="214"/>
      <c r="N477" s="214"/>
      <c r="O477" s="214"/>
      <c r="P477" s="214"/>
      <c r="Q477" s="214"/>
      <c r="R477" s="214"/>
      <c r="S477" s="214"/>
      <c r="T477" s="214"/>
      <c r="U477" s="214"/>
      <c r="V477" s="214"/>
      <c r="W477" s="214"/>
      <c r="X477" s="214"/>
      <c r="Y477" s="214"/>
      <c r="Z477" s="214"/>
      <c r="AA477" s="214"/>
      <c r="AB477" s="214"/>
      <c r="AC477" s="214"/>
      <c r="AD477" s="214"/>
      <c r="AE477" s="214"/>
      <c r="AF477" s="214"/>
      <c r="AG477" s="214"/>
      <c r="AH477" s="214"/>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214"/>
      <c r="BH477" s="214"/>
      <c r="BI477" s="214"/>
      <c r="BJ477" s="214"/>
      <c r="BK477" s="214"/>
      <c r="BL477" s="214"/>
      <c r="BM477" s="214"/>
      <c r="BN477" s="215"/>
    </row>
    <row r="478" spans="1:66" ht="8.25" customHeight="1">
      <c r="A478" s="210" t="s">
        <v>267</v>
      </c>
      <c r="B478" s="211"/>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c r="AA478" s="211"/>
      <c r="AB478" s="211"/>
      <c r="AC478" s="211"/>
      <c r="AD478" s="211"/>
      <c r="AE478" s="211"/>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c r="BA478" s="211"/>
      <c r="BB478" s="211"/>
      <c r="BC478" s="211"/>
      <c r="BD478" s="211"/>
      <c r="BE478" s="211"/>
      <c r="BF478" s="211"/>
      <c r="BG478" s="211"/>
      <c r="BH478" s="211"/>
      <c r="BI478" s="211"/>
      <c r="BJ478" s="211"/>
      <c r="BK478" s="211"/>
      <c r="BL478" s="211"/>
      <c r="BM478" s="211"/>
      <c r="BN478" s="212"/>
    </row>
    <row r="479" spans="1:66" ht="8.25" customHeight="1">
      <c r="A479" s="210"/>
      <c r="B479" s="211"/>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c r="AA479" s="211"/>
      <c r="AB479" s="211"/>
      <c r="AC479" s="211"/>
      <c r="AD479" s="211"/>
      <c r="AE479" s="211"/>
      <c r="AF479" s="211"/>
      <c r="AG479" s="211"/>
      <c r="AH479" s="211"/>
      <c r="AI479" s="211"/>
      <c r="AJ479" s="211"/>
      <c r="AK479" s="211"/>
      <c r="AL479" s="211"/>
      <c r="AM479" s="211"/>
      <c r="AN479" s="211"/>
      <c r="AO479" s="211"/>
      <c r="AP479" s="211"/>
      <c r="AQ479" s="211"/>
      <c r="AR479" s="211"/>
      <c r="AS479" s="211"/>
      <c r="AT479" s="211"/>
      <c r="AU479" s="211"/>
      <c r="AV479" s="211"/>
      <c r="AW479" s="211"/>
      <c r="AX479" s="211"/>
      <c r="AY479" s="211"/>
      <c r="AZ479" s="211"/>
      <c r="BA479" s="211"/>
      <c r="BB479" s="211"/>
      <c r="BC479" s="211"/>
      <c r="BD479" s="211"/>
      <c r="BE479" s="211"/>
      <c r="BF479" s="211"/>
      <c r="BG479" s="211"/>
      <c r="BH479" s="211"/>
      <c r="BI479" s="211"/>
      <c r="BJ479" s="211"/>
      <c r="BK479" s="211"/>
      <c r="BL479" s="211"/>
      <c r="BM479" s="211"/>
      <c r="BN479" s="212"/>
    </row>
    <row r="480" spans="1:66" ht="8.25" customHeight="1">
      <c r="A480" s="210" t="s">
        <v>268</v>
      </c>
      <c r="B480" s="211"/>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c r="AA480" s="211"/>
      <c r="AB480" s="211"/>
      <c r="AC480" s="211"/>
      <c r="AD480" s="211"/>
      <c r="AE480" s="211"/>
      <c r="AF480" s="211"/>
      <c r="AG480" s="211"/>
      <c r="AH480" s="211"/>
      <c r="AI480" s="211"/>
      <c r="AJ480" s="211"/>
      <c r="AK480" s="211"/>
      <c r="AL480" s="211"/>
      <c r="AM480" s="211"/>
      <c r="AN480" s="211"/>
      <c r="AO480" s="211"/>
      <c r="AP480" s="211"/>
      <c r="AQ480" s="211"/>
      <c r="AR480" s="211"/>
      <c r="AS480" s="211"/>
      <c r="AT480" s="211"/>
      <c r="AU480" s="211"/>
      <c r="AV480" s="211"/>
      <c r="AW480" s="211"/>
      <c r="AX480" s="211"/>
      <c r="AY480" s="211"/>
      <c r="AZ480" s="211"/>
      <c r="BA480" s="211"/>
      <c r="BB480" s="211"/>
      <c r="BC480" s="211"/>
      <c r="BD480" s="211"/>
      <c r="BE480" s="211"/>
      <c r="BF480" s="211"/>
      <c r="BG480" s="211"/>
      <c r="BH480" s="211"/>
      <c r="BI480" s="211"/>
      <c r="BJ480" s="211"/>
      <c r="BK480" s="211"/>
      <c r="BL480" s="211"/>
      <c r="BM480" s="211"/>
      <c r="BN480" s="212"/>
    </row>
    <row r="481" spans="1:66" ht="8.25" customHeight="1">
      <c r="A481" s="217"/>
      <c r="B481" s="218"/>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8"/>
      <c r="AL481" s="218"/>
      <c r="AM481" s="218"/>
      <c r="AN481" s="218"/>
      <c r="AO481" s="218"/>
      <c r="AP481" s="218"/>
      <c r="AQ481" s="218"/>
      <c r="AR481" s="218"/>
      <c r="AS481" s="218"/>
      <c r="AT481" s="218"/>
      <c r="AU481" s="218"/>
      <c r="AV481" s="218"/>
      <c r="AW481" s="218"/>
      <c r="AX481" s="218"/>
      <c r="AY481" s="218"/>
      <c r="AZ481" s="218"/>
      <c r="BA481" s="218"/>
      <c r="BB481" s="218"/>
      <c r="BC481" s="218"/>
      <c r="BD481" s="218"/>
      <c r="BE481" s="218"/>
      <c r="BF481" s="218"/>
      <c r="BG481" s="218"/>
      <c r="BH481" s="218"/>
      <c r="BI481" s="218"/>
      <c r="BJ481" s="218"/>
      <c r="BK481" s="218"/>
      <c r="BL481" s="218"/>
      <c r="BM481" s="218"/>
      <c r="BN481" s="219"/>
    </row>
    <row r="540" spans="1:66" ht="8.25" customHeight="1">
      <c r="A540" s="207" t="s">
        <v>162</v>
      </c>
      <c r="B540" s="207"/>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c r="AI540" s="207"/>
      <c r="AJ540" s="207"/>
      <c r="AK540" s="207"/>
      <c r="AL540" s="207"/>
      <c r="AM540" s="207"/>
      <c r="AN540" s="207"/>
      <c r="AO540" s="207"/>
      <c r="AP540" s="207"/>
      <c r="AQ540" s="207"/>
      <c r="AR540" s="207"/>
      <c r="AS540" s="207"/>
      <c r="AT540" s="207"/>
      <c r="AU540" s="207"/>
      <c r="AV540" s="207"/>
      <c r="AW540" s="207"/>
      <c r="AX540" s="207"/>
      <c r="AY540" s="207"/>
      <c r="AZ540" s="207"/>
      <c r="BA540" s="207"/>
      <c r="BB540" s="207"/>
      <c r="BC540" s="207"/>
      <c r="BD540" s="207"/>
      <c r="BE540" s="207"/>
      <c r="BF540" s="207"/>
      <c r="BG540" s="207"/>
      <c r="BH540" s="36" t="s">
        <v>224</v>
      </c>
      <c r="BI540" s="36"/>
      <c r="BJ540" s="36"/>
      <c r="BK540" s="36"/>
      <c r="BL540" s="36"/>
      <c r="BM540" s="36"/>
      <c r="BN540" s="36"/>
    </row>
    <row r="541" spans="1:66" ht="8.25" customHeight="1">
      <c r="A541" s="207"/>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c r="AA541" s="207"/>
      <c r="AB541" s="207"/>
      <c r="AC541" s="207"/>
      <c r="AD541" s="207"/>
      <c r="AE541" s="207"/>
      <c r="AF541" s="207"/>
      <c r="AG541" s="207"/>
      <c r="AH541" s="207"/>
      <c r="AI541" s="207"/>
      <c r="AJ541" s="207"/>
      <c r="AK541" s="207"/>
      <c r="AL541" s="207"/>
      <c r="AM541" s="207"/>
      <c r="AN541" s="207"/>
      <c r="AO541" s="207"/>
      <c r="AP541" s="207"/>
      <c r="AQ541" s="207"/>
      <c r="AR541" s="207"/>
      <c r="AS541" s="207"/>
      <c r="AT541" s="207"/>
      <c r="AU541" s="207"/>
      <c r="AV541" s="207"/>
      <c r="AW541" s="207"/>
      <c r="AX541" s="207"/>
      <c r="AY541" s="207"/>
      <c r="AZ541" s="207"/>
      <c r="BA541" s="207"/>
      <c r="BB541" s="207"/>
      <c r="BC541" s="207"/>
      <c r="BD541" s="207"/>
      <c r="BE541" s="207"/>
      <c r="BF541" s="207"/>
      <c r="BG541" s="207"/>
      <c r="BH541" s="36"/>
      <c r="BI541" s="36"/>
      <c r="BJ541" s="36"/>
      <c r="BK541" s="36"/>
      <c r="BL541" s="36"/>
      <c r="BM541" s="36"/>
      <c r="BN541" s="36"/>
    </row>
    <row r="542" spans="1:66" ht="8.25" customHeight="1">
      <c r="A542" s="35" t="s">
        <v>161</v>
      </c>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row>
    <row r="543" spans="1:66" ht="8.2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row>
    <row r="544" spans="1:66" ht="8.2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row>
    <row r="545" spans="1:66" ht="8.2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row>
    <row r="546" spans="1:66" ht="8.2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row>
    <row r="547" spans="1:66" ht="8.2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row>
    <row r="549" spans="1:66" ht="8.25" customHeight="1">
      <c r="A549" s="216" t="s">
        <v>89</v>
      </c>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c r="Z549" s="216"/>
      <c r="AA549" s="216"/>
      <c r="AB549" s="216"/>
      <c r="AC549" s="216"/>
      <c r="AD549" s="216"/>
      <c r="AE549" s="216"/>
      <c r="AF549" s="216"/>
      <c r="AG549" s="216"/>
      <c r="AH549" s="216"/>
      <c r="AI549" s="216"/>
      <c r="AJ549" s="216"/>
      <c r="AK549" s="216"/>
      <c r="AL549" s="216"/>
      <c r="AM549" s="216"/>
      <c r="AN549" s="216"/>
      <c r="AO549" s="216"/>
      <c r="AP549" s="216"/>
      <c r="AQ549" s="216"/>
      <c r="AR549" s="216"/>
      <c r="AS549" s="216"/>
      <c r="AT549" s="216"/>
      <c r="AU549" s="216"/>
      <c r="AV549" s="216"/>
      <c r="AW549" s="216"/>
      <c r="AX549" s="216"/>
      <c r="AY549" s="216"/>
      <c r="AZ549" s="216"/>
      <c r="BA549" s="216"/>
      <c r="BB549" s="216"/>
      <c r="BC549" s="216"/>
      <c r="BD549" s="216"/>
      <c r="BE549" s="216"/>
      <c r="BF549" s="216"/>
      <c r="BG549" s="216"/>
      <c r="BH549" s="216"/>
      <c r="BI549" s="216"/>
      <c r="BJ549" s="216"/>
      <c r="BK549" s="216"/>
      <c r="BL549" s="216"/>
      <c r="BM549" s="216"/>
      <c r="BN549" s="216"/>
    </row>
    <row r="550" spans="1:66" ht="8.25" customHeight="1">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c r="Z550" s="216"/>
      <c r="AA550" s="216"/>
      <c r="AB550" s="216"/>
      <c r="AC550" s="216"/>
      <c r="AD550" s="216"/>
      <c r="AE550" s="216"/>
      <c r="AF550" s="216"/>
      <c r="AG550" s="216"/>
      <c r="AH550" s="216"/>
      <c r="AI550" s="216"/>
      <c r="AJ550" s="216"/>
      <c r="AK550" s="216"/>
      <c r="AL550" s="216"/>
      <c r="AM550" s="216"/>
      <c r="AN550" s="216"/>
      <c r="AO550" s="216"/>
      <c r="AP550" s="216"/>
      <c r="AQ550" s="216"/>
      <c r="AR550" s="216"/>
      <c r="AS550" s="216"/>
      <c r="AT550" s="216"/>
      <c r="AU550" s="216"/>
      <c r="AV550" s="216"/>
      <c r="AW550" s="216"/>
      <c r="AX550" s="216"/>
      <c r="AY550" s="216"/>
      <c r="AZ550" s="216"/>
      <c r="BA550" s="216"/>
      <c r="BB550" s="216"/>
      <c r="BC550" s="216"/>
      <c r="BD550" s="216"/>
      <c r="BE550" s="216"/>
      <c r="BF550" s="216"/>
      <c r="BG550" s="216"/>
      <c r="BH550" s="216"/>
      <c r="BI550" s="216"/>
      <c r="BJ550" s="216"/>
      <c r="BK550" s="216"/>
      <c r="BL550" s="216"/>
      <c r="BM550" s="216"/>
      <c r="BN550" s="216"/>
    </row>
    <row r="552" spans="1:66" ht="8.25" customHeight="1">
      <c r="A552" s="220" t="s">
        <v>48</v>
      </c>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c r="AA552" s="221"/>
      <c r="AB552" s="221"/>
      <c r="AC552" s="221"/>
      <c r="AD552" s="221"/>
      <c r="AE552" s="221"/>
      <c r="AF552" s="221"/>
      <c r="AG552" s="221"/>
      <c r="AH552" s="221"/>
      <c r="AI552" s="221"/>
      <c r="AJ552" s="221"/>
      <c r="AK552" s="221"/>
      <c r="AL552" s="221"/>
      <c r="AM552" s="221"/>
      <c r="AN552" s="221"/>
      <c r="AO552" s="221"/>
      <c r="AP552" s="221"/>
      <c r="AQ552" s="221"/>
      <c r="AR552" s="221"/>
      <c r="AS552" s="221"/>
      <c r="AT552" s="221"/>
      <c r="AU552" s="221"/>
      <c r="AV552" s="221"/>
      <c r="AW552" s="221"/>
      <c r="AX552" s="221"/>
      <c r="AY552" s="221"/>
      <c r="AZ552" s="221"/>
      <c r="BA552" s="221"/>
      <c r="BB552" s="221"/>
      <c r="BC552" s="221"/>
      <c r="BD552" s="221"/>
      <c r="BE552" s="221"/>
      <c r="BF552" s="221"/>
      <c r="BG552" s="221"/>
      <c r="BH552" s="221"/>
      <c r="BI552" s="221"/>
      <c r="BJ552" s="221"/>
      <c r="BK552" s="221"/>
      <c r="BL552" s="221"/>
      <c r="BM552" s="221"/>
      <c r="BN552" s="222"/>
    </row>
    <row r="553" spans="1:66" ht="8.25" customHeight="1">
      <c r="A553" s="223"/>
      <c r="B553" s="224"/>
      <c r="C553" s="224"/>
      <c r="D553" s="224"/>
      <c r="E553" s="224"/>
      <c r="F553" s="224"/>
      <c r="G553" s="224"/>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24"/>
      <c r="AJ553" s="224"/>
      <c r="AK553" s="224"/>
      <c r="AL553" s="224"/>
      <c r="AM553" s="224"/>
      <c r="AN553" s="224"/>
      <c r="AO553" s="224"/>
      <c r="AP553" s="224"/>
      <c r="AQ553" s="224"/>
      <c r="AR553" s="224"/>
      <c r="AS553" s="224"/>
      <c r="AT553" s="224"/>
      <c r="AU553" s="224"/>
      <c r="AV553" s="224"/>
      <c r="AW553" s="224"/>
      <c r="AX553" s="224"/>
      <c r="AY553" s="224"/>
      <c r="AZ553" s="224"/>
      <c r="BA553" s="224"/>
      <c r="BB553" s="224"/>
      <c r="BC553" s="224"/>
      <c r="BD553" s="224"/>
      <c r="BE553" s="224"/>
      <c r="BF553" s="224"/>
      <c r="BG553" s="224"/>
      <c r="BH553" s="224"/>
      <c r="BI553" s="224"/>
      <c r="BJ553" s="224"/>
      <c r="BK553" s="224"/>
      <c r="BL553" s="224"/>
      <c r="BM553" s="224"/>
      <c r="BN553" s="225"/>
    </row>
    <row r="554" spans="1:66" ht="8.25" customHeight="1">
      <c r="A554" s="226" t="s">
        <v>26</v>
      </c>
      <c r="B554" s="105"/>
      <c r="C554" s="105"/>
      <c r="D554" s="105"/>
      <c r="E554" s="105"/>
      <c r="F554" s="105" t="s">
        <v>27</v>
      </c>
      <c r="G554" s="105"/>
      <c r="H554" s="105"/>
      <c r="I554" s="105"/>
      <c r="J554" s="105"/>
      <c r="K554" s="105"/>
      <c r="L554" s="105"/>
      <c r="M554" s="105"/>
      <c r="N554" s="105"/>
      <c r="O554" s="105"/>
      <c r="P554" s="105"/>
      <c r="Q554" s="105"/>
      <c r="R554" s="105"/>
      <c r="S554" s="105" t="s">
        <v>30</v>
      </c>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c r="BA554" s="105"/>
      <c r="BB554" s="105"/>
      <c r="BC554" s="105"/>
      <c r="BD554" s="105"/>
      <c r="BE554" s="105"/>
      <c r="BF554" s="105"/>
      <c r="BG554" s="105"/>
      <c r="BH554" s="105" t="s">
        <v>37</v>
      </c>
      <c r="BI554" s="105"/>
      <c r="BJ554" s="105"/>
      <c r="BK554" s="105"/>
      <c r="BL554" s="105"/>
      <c r="BM554" s="105"/>
      <c r="BN554" s="108"/>
    </row>
    <row r="555" spans="1:66" ht="8.25" customHeight="1">
      <c r="A555" s="226"/>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c r="BD555" s="105"/>
      <c r="BE555" s="105"/>
      <c r="BF555" s="105"/>
      <c r="BG555" s="105"/>
      <c r="BH555" s="105"/>
      <c r="BI555" s="105"/>
      <c r="BJ555" s="105"/>
      <c r="BK555" s="105"/>
      <c r="BL555" s="105"/>
      <c r="BM555" s="105"/>
      <c r="BN555" s="108"/>
    </row>
    <row r="556" spans="1:66" ht="8.25" customHeight="1">
      <c r="A556" s="103"/>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c r="AU556" s="104"/>
      <c r="AV556" s="104"/>
      <c r="AW556" s="104"/>
      <c r="AX556" s="104"/>
      <c r="AY556" s="104"/>
      <c r="AZ556" s="104"/>
      <c r="BA556" s="104"/>
      <c r="BB556" s="104"/>
      <c r="BC556" s="104"/>
      <c r="BD556" s="104"/>
      <c r="BE556" s="104"/>
      <c r="BF556" s="104"/>
      <c r="BG556" s="104"/>
      <c r="BH556" s="106"/>
      <c r="BI556" s="104"/>
      <c r="BJ556" s="104"/>
      <c r="BK556" s="104"/>
      <c r="BL556" s="104"/>
      <c r="BM556" s="104"/>
      <c r="BN556" s="107"/>
    </row>
    <row r="557" spans="1:66" ht="8.25" customHeight="1">
      <c r="A557" s="103"/>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c r="AU557" s="104"/>
      <c r="AV557" s="104"/>
      <c r="AW557" s="104"/>
      <c r="AX557" s="104"/>
      <c r="AY557" s="104"/>
      <c r="AZ557" s="104"/>
      <c r="BA557" s="104"/>
      <c r="BB557" s="104"/>
      <c r="BC557" s="104"/>
      <c r="BD557" s="104"/>
      <c r="BE557" s="104"/>
      <c r="BF557" s="104"/>
      <c r="BG557" s="104"/>
      <c r="BH557" s="104"/>
      <c r="BI557" s="104"/>
      <c r="BJ557" s="104"/>
      <c r="BK557" s="104"/>
      <c r="BL557" s="104"/>
      <c r="BM557" s="104"/>
      <c r="BN557" s="107"/>
    </row>
    <row r="558" spans="1:66" ht="8.25" customHeight="1">
      <c r="A558" s="103"/>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c r="AU558" s="104"/>
      <c r="AV558" s="104"/>
      <c r="AW558" s="104"/>
      <c r="AX558" s="104"/>
      <c r="AY558" s="104"/>
      <c r="AZ558" s="104"/>
      <c r="BA558" s="104"/>
      <c r="BB558" s="104"/>
      <c r="BC558" s="104"/>
      <c r="BD558" s="104"/>
      <c r="BE558" s="104"/>
      <c r="BF558" s="104"/>
      <c r="BG558" s="104"/>
      <c r="BH558" s="106"/>
      <c r="BI558" s="104"/>
      <c r="BJ558" s="104"/>
      <c r="BK558" s="104"/>
      <c r="BL558" s="104"/>
      <c r="BM558" s="104"/>
      <c r="BN558" s="107"/>
    </row>
    <row r="559" spans="1:66" ht="8.25" customHeight="1">
      <c r="A559" s="103"/>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c r="AU559" s="104"/>
      <c r="AV559" s="104"/>
      <c r="AW559" s="104"/>
      <c r="AX559" s="104"/>
      <c r="AY559" s="104"/>
      <c r="AZ559" s="104"/>
      <c r="BA559" s="104"/>
      <c r="BB559" s="104"/>
      <c r="BC559" s="104"/>
      <c r="BD559" s="104"/>
      <c r="BE559" s="104"/>
      <c r="BF559" s="104"/>
      <c r="BG559" s="104"/>
      <c r="BH559" s="104"/>
      <c r="BI559" s="104"/>
      <c r="BJ559" s="104"/>
      <c r="BK559" s="104"/>
      <c r="BL559" s="104"/>
      <c r="BM559" s="104"/>
      <c r="BN559" s="107"/>
    </row>
    <row r="560" spans="1:66" ht="8.25" customHeight="1">
      <c r="A560" s="103"/>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6"/>
      <c r="BI560" s="104"/>
      <c r="BJ560" s="104"/>
      <c r="BK560" s="104"/>
      <c r="BL560" s="104"/>
      <c r="BM560" s="104"/>
      <c r="BN560" s="107"/>
    </row>
    <row r="561" spans="1:66" ht="8.25" customHeight="1">
      <c r="A561" s="103"/>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04"/>
      <c r="AM561" s="104"/>
      <c r="AN561" s="104"/>
      <c r="AO561" s="104"/>
      <c r="AP561" s="104"/>
      <c r="AQ561" s="104"/>
      <c r="AR561" s="104"/>
      <c r="AS561" s="104"/>
      <c r="AT561" s="104"/>
      <c r="AU561" s="104"/>
      <c r="AV561" s="104"/>
      <c r="AW561" s="104"/>
      <c r="AX561" s="104"/>
      <c r="AY561" s="104"/>
      <c r="AZ561" s="104"/>
      <c r="BA561" s="104"/>
      <c r="BB561" s="104"/>
      <c r="BC561" s="104"/>
      <c r="BD561" s="104"/>
      <c r="BE561" s="104"/>
      <c r="BF561" s="104"/>
      <c r="BG561" s="104"/>
      <c r="BH561" s="104"/>
      <c r="BI561" s="104"/>
      <c r="BJ561" s="104"/>
      <c r="BK561" s="104"/>
      <c r="BL561" s="104"/>
      <c r="BM561" s="104"/>
      <c r="BN561" s="107"/>
    </row>
    <row r="562" spans="1:66" ht="8.25" customHeight="1">
      <c r="A562" s="103"/>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c r="AU562" s="104"/>
      <c r="AV562" s="104"/>
      <c r="AW562" s="104"/>
      <c r="AX562" s="104"/>
      <c r="AY562" s="104"/>
      <c r="AZ562" s="104"/>
      <c r="BA562" s="104"/>
      <c r="BB562" s="104"/>
      <c r="BC562" s="104"/>
      <c r="BD562" s="104"/>
      <c r="BE562" s="104"/>
      <c r="BF562" s="104"/>
      <c r="BG562" s="104"/>
      <c r="BH562" s="106"/>
      <c r="BI562" s="104"/>
      <c r="BJ562" s="104"/>
      <c r="BK562" s="104"/>
      <c r="BL562" s="104"/>
      <c r="BM562" s="104"/>
      <c r="BN562" s="107"/>
    </row>
    <row r="563" spans="1:66" ht="8.25" customHeight="1">
      <c r="A563" s="103"/>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04"/>
      <c r="AR563" s="104"/>
      <c r="AS563" s="104"/>
      <c r="AT563" s="104"/>
      <c r="AU563" s="104"/>
      <c r="AV563" s="104"/>
      <c r="AW563" s="104"/>
      <c r="AX563" s="104"/>
      <c r="AY563" s="104"/>
      <c r="AZ563" s="104"/>
      <c r="BA563" s="104"/>
      <c r="BB563" s="104"/>
      <c r="BC563" s="104"/>
      <c r="BD563" s="104"/>
      <c r="BE563" s="104"/>
      <c r="BF563" s="104"/>
      <c r="BG563" s="104"/>
      <c r="BH563" s="104"/>
      <c r="BI563" s="104"/>
      <c r="BJ563" s="104"/>
      <c r="BK563" s="104"/>
      <c r="BL563" s="104"/>
      <c r="BM563" s="104"/>
      <c r="BN563" s="107"/>
    </row>
    <row r="564" spans="1:66" ht="8.25" customHeight="1">
      <c r="A564" s="103"/>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c r="AR564" s="104"/>
      <c r="AS564" s="104"/>
      <c r="AT564" s="104"/>
      <c r="AU564" s="104"/>
      <c r="AV564" s="104"/>
      <c r="AW564" s="104"/>
      <c r="AX564" s="104"/>
      <c r="AY564" s="104"/>
      <c r="AZ564" s="104"/>
      <c r="BA564" s="104"/>
      <c r="BB564" s="104"/>
      <c r="BC564" s="104"/>
      <c r="BD564" s="104"/>
      <c r="BE564" s="104"/>
      <c r="BF564" s="104"/>
      <c r="BG564" s="104"/>
      <c r="BH564" s="106"/>
      <c r="BI564" s="104"/>
      <c r="BJ564" s="104"/>
      <c r="BK564" s="104"/>
      <c r="BL564" s="104"/>
      <c r="BM564" s="104"/>
      <c r="BN564" s="107"/>
    </row>
    <row r="565" spans="1:66" ht="8.25" customHeight="1">
      <c r="A565" s="103"/>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c r="AR565" s="104"/>
      <c r="AS565" s="104"/>
      <c r="AT565" s="104"/>
      <c r="AU565" s="104"/>
      <c r="AV565" s="104"/>
      <c r="AW565" s="104"/>
      <c r="AX565" s="104"/>
      <c r="AY565" s="104"/>
      <c r="AZ565" s="104"/>
      <c r="BA565" s="104"/>
      <c r="BB565" s="104"/>
      <c r="BC565" s="104"/>
      <c r="BD565" s="104"/>
      <c r="BE565" s="104"/>
      <c r="BF565" s="104"/>
      <c r="BG565" s="104"/>
      <c r="BH565" s="104"/>
      <c r="BI565" s="104"/>
      <c r="BJ565" s="104"/>
      <c r="BK565" s="104"/>
      <c r="BL565" s="104"/>
      <c r="BM565" s="104"/>
      <c r="BN565" s="107"/>
    </row>
    <row r="566" spans="1:66" ht="8.25" customHeight="1">
      <c r="A566" s="103"/>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04"/>
      <c r="AM566" s="104"/>
      <c r="AN566" s="104"/>
      <c r="AO566" s="104"/>
      <c r="AP566" s="104"/>
      <c r="AQ566" s="104"/>
      <c r="AR566" s="104"/>
      <c r="AS566" s="104"/>
      <c r="AT566" s="104"/>
      <c r="AU566" s="104"/>
      <c r="AV566" s="104"/>
      <c r="AW566" s="104"/>
      <c r="AX566" s="104"/>
      <c r="AY566" s="104"/>
      <c r="AZ566" s="104"/>
      <c r="BA566" s="104"/>
      <c r="BB566" s="104"/>
      <c r="BC566" s="104"/>
      <c r="BD566" s="104"/>
      <c r="BE566" s="104"/>
      <c r="BF566" s="104"/>
      <c r="BG566" s="104"/>
      <c r="BH566" s="106"/>
      <c r="BI566" s="104"/>
      <c r="BJ566" s="104"/>
      <c r="BK566" s="104"/>
      <c r="BL566" s="104"/>
      <c r="BM566" s="104"/>
      <c r="BN566" s="107"/>
    </row>
    <row r="567" spans="1:66" ht="8.25" customHeight="1">
      <c r="A567" s="103"/>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4"/>
      <c r="AR567" s="104"/>
      <c r="AS567" s="104"/>
      <c r="AT567" s="104"/>
      <c r="AU567" s="104"/>
      <c r="AV567" s="104"/>
      <c r="AW567" s="104"/>
      <c r="AX567" s="104"/>
      <c r="AY567" s="104"/>
      <c r="AZ567" s="104"/>
      <c r="BA567" s="104"/>
      <c r="BB567" s="104"/>
      <c r="BC567" s="104"/>
      <c r="BD567" s="104"/>
      <c r="BE567" s="104"/>
      <c r="BF567" s="104"/>
      <c r="BG567" s="104"/>
      <c r="BH567" s="104"/>
      <c r="BI567" s="104"/>
      <c r="BJ567" s="104"/>
      <c r="BK567" s="104"/>
      <c r="BL567" s="104"/>
      <c r="BM567" s="104"/>
      <c r="BN567" s="107"/>
    </row>
    <row r="568" spans="1:66" ht="8.25" customHeight="1">
      <c r="A568" s="103"/>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c r="AR568" s="104"/>
      <c r="AS568" s="104"/>
      <c r="AT568" s="104"/>
      <c r="AU568" s="104"/>
      <c r="AV568" s="104"/>
      <c r="AW568" s="104"/>
      <c r="AX568" s="104"/>
      <c r="AY568" s="104"/>
      <c r="AZ568" s="104"/>
      <c r="BA568" s="104"/>
      <c r="BB568" s="104"/>
      <c r="BC568" s="104"/>
      <c r="BD568" s="104"/>
      <c r="BE568" s="104"/>
      <c r="BF568" s="104"/>
      <c r="BG568" s="104"/>
      <c r="BH568" s="106"/>
      <c r="BI568" s="104"/>
      <c r="BJ568" s="104"/>
      <c r="BK568" s="104"/>
      <c r="BL568" s="104"/>
      <c r="BM568" s="104"/>
      <c r="BN568" s="107"/>
    </row>
    <row r="569" spans="1:66" ht="8.25" customHeight="1">
      <c r="A569" s="103"/>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c r="AU569" s="104"/>
      <c r="AV569" s="104"/>
      <c r="AW569" s="104"/>
      <c r="AX569" s="104"/>
      <c r="AY569" s="104"/>
      <c r="AZ569" s="104"/>
      <c r="BA569" s="104"/>
      <c r="BB569" s="104"/>
      <c r="BC569" s="104"/>
      <c r="BD569" s="104"/>
      <c r="BE569" s="104"/>
      <c r="BF569" s="104"/>
      <c r="BG569" s="104"/>
      <c r="BH569" s="104"/>
      <c r="BI569" s="104"/>
      <c r="BJ569" s="104"/>
      <c r="BK569" s="104"/>
      <c r="BL569" s="104"/>
      <c r="BM569" s="104"/>
      <c r="BN569" s="107"/>
    </row>
    <row r="570" spans="1:66" ht="8.25" customHeight="1">
      <c r="A570" s="103"/>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4"/>
      <c r="AY570" s="104"/>
      <c r="AZ570" s="104"/>
      <c r="BA570" s="104"/>
      <c r="BB570" s="104"/>
      <c r="BC570" s="104"/>
      <c r="BD570" s="104"/>
      <c r="BE570" s="104"/>
      <c r="BF570" s="104"/>
      <c r="BG570" s="104"/>
      <c r="BH570" s="106"/>
      <c r="BI570" s="104"/>
      <c r="BJ570" s="104"/>
      <c r="BK570" s="104"/>
      <c r="BL570" s="104"/>
      <c r="BM570" s="104"/>
      <c r="BN570" s="107"/>
    </row>
    <row r="571" spans="1:66" ht="8.25" customHeight="1">
      <c r="A571" s="103"/>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4"/>
      <c r="AY571" s="104"/>
      <c r="AZ571" s="104"/>
      <c r="BA571" s="104"/>
      <c r="BB571" s="104"/>
      <c r="BC571" s="104"/>
      <c r="BD571" s="104"/>
      <c r="BE571" s="104"/>
      <c r="BF571" s="104"/>
      <c r="BG571" s="104"/>
      <c r="BH571" s="104"/>
      <c r="BI571" s="104"/>
      <c r="BJ571" s="104"/>
      <c r="BK571" s="104"/>
      <c r="BL571" s="104"/>
      <c r="BM571" s="104"/>
      <c r="BN571" s="107"/>
    </row>
    <row r="572" spans="1:66" ht="8.25" customHeight="1">
      <c r="A572" s="103"/>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4"/>
      <c r="AY572" s="104"/>
      <c r="AZ572" s="104"/>
      <c r="BA572" s="104"/>
      <c r="BB572" s="104"/>
      <c r="BC572" s="104"/>
      <c r="BD572" s="104"/>
      <c r="BE572" s="104"/>
      <c r="BF572" s="104"/>
      <c r="BG572" s="104"/>
      <c r="BH572" s="106"/>
      <c r="BI572" s="104"/>
      <c r="BJ572" s="104"/>
      <c r="BK572" s="104"/>
      <c r="BL572" s="104"/>
      <c r="BM572" s="104"/>
      <c r="BN572" s="107"/>
    </row>
    <row r="573" spans="1:66" ht="8.25" customHeight="1">
      <c r="A573" s="103"/>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4"/>
      <c r="AL573" s="104"/>
      <c r="AM573" s="104"/>
      <c r="AN573" s="104"/>
      <c r="AO573" s="104"/>
      <c r="AP573" s="104"/>
      <c r="AQ573" s="104"/>
      <c r="AR573" s="104"/>
      <c r="AS573" s="104"/>
      <c r="AT573" s="104"/>
      <c r="AU573" s="104"/>
      <c r="AV573" s="104"/>
      <c r="AW573" s="104"/>
      <c r="AX573" s="104"/>
      <c r="AY573" s="104"/>
      <c r="AZ573" s="104"/>
      <c r="BA573" s="104"/>
      <c r="BB573" s="104"/>
      <c r="BC573" s="104"/>
      <c r="BD573" s="104"/>
      <c r="BE573" s="104"/>
      <c r="BF573" s="104"/>
      <c r="BG573" s="104"/>
      <c r="BH573" s="104"/>
      <c r="BI573" s="104"/>
      <c r="BJ573" s="104"/>
      <c r="BK573" s="104"/>
      <c r="BL573" s="104"/>
      <c r="BM573" s="104"/>
      <c r="BN573" s="107"/>
    </row>
    <row r="574" spans="1:66" ht="8.25" customHeight="1">
      <c r="A574" s="103"/>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4"/>
      <c r="AN574" s="104"/>
      <c r="AO574" s="104"/>
      <c r="AP574" s="104"/>
      <c r="AQ574" s="104"/>
      <c r="AR574" s="104"/>
      <c r="AS574" s="104"/>
      <c r="AT574" s="104"/>
      <c r="AU574" s="104"/>
      <c r="AV574" s="104"/>
      <c r="AW574" s="104"/>
      <c r="AX574" s="104"/>
      <c r="AY574" s="104"/>
      <c r="AZ574" s="104"/>
      <c r="BA574" s="104"/>
      <c r="BB574" s="104"/>
      <c r="BC574" s="104"/>
      <c r="BD574" s="104"/>
      <c r="BE574" s="104"/>
      <c r="BF574" s="104"/>
      <c r="BG574" s="104"/>
      <c r="BH574" s="106"/>
      <c r="BI574" s="104"/>
      <c r="BJ574" s="104"/>
      <c r="BK574" s="104"/>
      <c r="BL574" s="104"/>
      <c r="BM574" s="104"/>
      <c r="BN574" s="107"/>
    </row>
    <row r="575" spans="1:66" ht="8.25" customHeight="1">
      <c r="A575" s="103"/>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04"/>
      <c r="AM575" s="104"/>
      <c r="AN575" s="104"/>
      <c r="AO575" s="104"/>
      <c r="AP575" s="104"/>
      <c r="AQ575" s="104"/>
      <c r="AR575" s="104"/>
      <c r="AS575" s="104"/>
      <c r="AT575" s="104"/>
      <c r="AU575" s="104"/>
      <c r="AV575" s="104"/>
      <c r="AW575" s="104"/>
      <c r="AX575" s="104"/>
      <c r="AY575" s="104"/>
      <c r="AZ575" s="104"/>
      <c r="BA575" s="104"/>
      <c r="BB575" s="104"/>
      <c r="BC575" s="104"/>
      <c r="BD575" s="104"/>
      <c r="BE575" s="104"/>
      <c r="BF575" s="104"/>
      <c r="BG575" s="104"/>
      <c r="BH575" s="104"/>
      <c r="BI575" s="104"/>
      <c r="BJ575" s="104"/>
      <c r="BK575" s="104"/>
      <c r="BL575" s="104"/>
      <c r="BM575" s="104"/>
      <c r="BN575" s="107"/>
    </row>
    <row r="576" spans="1:66" ht="8.25" customHeight="1">
      <c r="A576" s="103"/>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c r="AR576" s="104"/>
      <c r="AS576" s="104"/>
      <c r="AT576" s="104"/>
      <c r="AU576" s="104"/>
      <c r="AV576" s="104"/>
      <c r="AW576" s="104"/>
      <c r="AX576" s="104"/>
      <c r="AY576" s="104"/>
      <c r="AZ576" s="104"/>
      <c r="BA576" s="104"/>
      <c r="BB576" s="104"/>
      <c r="BC576" s="104"/>
      <c r="BD576" s="104"/>
      <c r="BE576" s="104"/>
      <c r="BF576" s="104"/>
      <c r="BG576" s="104"/>
      <c r="BH576" s="106"/>
      <c r="BI576" s="104"/>
      <c r="BJ576" s="104"/>
      <c r="BK576" s="104"/>
      <c r="BL576" s="104"/>
      <c r="BM576" s="104"/>
      <c r="BN576" s="107"/>
    </row>
    <row r="577" spans="1:66" ht="8.25" customHeight="1">
      <c r="A577" s="103"/>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c r="AR577" s="104"/>
      <c r="AS577" s="104"/>
      <c r="AT577" s="104"/>
      <c r="AU577" s="104"/>
      <c r="AV577" s="104"/>
      <c r="AW577" s="104"/>
      <c r="AX577" s="104"/>
      <c r="AY577" s="104"/>
      <c r="AZ577" s="104"/>
      <c r="BA577" s="104"/>
      <c r="BB577" s="104"/>
      <c r="BC577" s="104"/>
      <c r="BD577" s="104"/>
      <c r="BE577" s="104"/>
      <c r="BF577" s="104"/>
      <c r="BG577" s="104"/>
      <c r="BH577" s="104"/>
      <c r="BI577" s="104"/>
      <c r="BJ577" s="104"/>
      <c r="BK577" s="104"/>
      <c r="BL577" s="104"/>
      <c r="BM577" s="104"/>
      <c r="BN577" s="107"/>
    </row>
    <row r="578" spans="1:66" ht="8.25" customHeight="1">
      <c r="A578" s="103"/>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c r="AU578" s="104"/>
      <c r="AV578" s="104"/>
      <c r="AW578" s="104"/>
      <c r="AX578" s="104"/>
      <c r="AY578" s="104"/>
      <c r="AZ578" s="104"/>
      <c r="BA578" s="104"/>
      <c r="BB578" s="104"/>
      <c r="BC578" s="104"/>
      <c r="BD578" s="104"/>
      <c r="BE578" s="104"/>
      <c r="BF578" s="104"/>
      <c r="BG578" s="104"/>
      <c r="BH578" s="106"/>
      <c r="BI578" s="104"/>
      <c r="BJ578" s="104"/>
      <c r="BK578" s="104"/>
      <c r="BL578" s="104"/>
      <c r="BM578" s="104"/>
      <c r="BN578" s="107"/>
    </row>
    <row r="579" spans="1:66" ht="8.25" customHeight="1">
      <c r="A579" s="103"/>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04"/>
      <c r="AM579" s="104"/>
      <c r="AN579" s="104"/>
      <c r="AO579" s="104"/>
      <c r="AP579" s="104"/>
      <c r="AQ579" s="104"/>
      <c r="AR579" s="104"/>
      <c r="AS579" s="104"/>
      <c r="AT579" s="104"/>
      <c r="AU579" s="104"/>
      <c r="AV579" s="104"/>
      <c r="AW579" s="104"/>
      <c r="AX579" s="104"/>
      <c r="AY579" s="104"/>
      <c r="AZ579" s="104"/>
      <c r="BA579" s="104"/>
      <c r="BB579" s="104"/>
      <c r="BC579" s="104"/>
      <c r="BD579" s="104"/>
      <c r="BE579" s="104"/>
      <c r="BF579" s="104"/>
      <c r="BG579" s="104"/>
      <c r="BH579" s="104"/>
      <c r="BI579" s="104"/>
      <c r="BJ579" s="104"/>
      <c r="BK579" s="104"/>
      <c r="BL579" s="104"/>
      <c r="BM579" s="104"/>
      <c r="BN579" s="107"/>
    </row>
    <row r="580" spans="1:66" ht="8.25" customHeight="1">
      <c r="A580" s="103"/>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c r="AR580" s="104"/>
      <c r="AS580" s="104"/>
      <c r="AT580" s="104"/>
      <c r="AU580" s="104"/>
      <c r="AV580" s="104"/>
      <c r="AW580" s="104"/>
      <c r="AX580" s="104"/>
      <c r="AY580" s="104"/>
      <c r="AZ580" s="104"/>
      <c r="BA580" s="104"/>
      <c r="BB580" s="104"/>
      <c r="BC580" s="104"/>
      <c r="BD580" s="104"/>
      <c r="BE580" s="104"/>
      <c r="BF580" s="104"/>
      <c r="BG580" s="104"/>
      <c r="BH580" s="106"/>
      <c r="BI580" s="104"/>
      <c r="BJ580" s="104"/>
      <c r="BK580" s="104"/>
      <c r="BL580" s="104"/>
      <c r="BM580" s="104"/>
      <c r="BN580" s="107"/>
    </row>
    <row r="581" spans="1:66" ht="8.25" customHeight="1">
      <c r="A581" s="103"/>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c r="AR581" s="104"/>
      <c r="AS581" s="104"/>
      <c r="AT581" s="104"/>
      <c r="AU581" s="104"/>
      <c r="AV581" s="104"/>
      <c r="AW581" s="104"/>
      <c r="AX581" s="104"/>
      <c r="AY581" s="104"/>
      <c r="AZ581" s="104"/>
      <c r="BA581" s="104"/>
      <c r="BB581" s="104"/>
      <c r="BC581" s="104"/>
      <c r="BD581" s="104"/>
      <c r="BE581" s="104"/>
      <c r="BF581" s="104"/>
      <c r="BG581" s="104"/>
      <c r="BH581" s="104"/>
      <c r="BI581" s="104"/>
      <c r="BJ581" s="104"/>
      <c r="BK581" s="104"/>
      <c r="BL581" s="104"/>
      <c r="BM581" s="104"/>
      <c r="BN581" s="107"/>
    </row>
    <row r="582" spans="1:66" ht="8.25" customHeight="1">
      <c r="A582" s="103"/>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4"/>
      <c r="AZ582" s="104"/>
      <c r="BA582" s="104"/>
      <c r="BB582" s="104"/>
      <c r="BC582" s="104"/>
      <c r="BD582" s="104"/>
      <c r="BE582" s="104"/>
      <c r="BF582" s="104"/>
      <c r="BG582" s="104"/>
      <c r="BH582" s="106"/>
      <c r="BI582" s="104"/>
      <c r="BJ582" s="104"/>
      <c r="BK582" s="104"/>
      <c r="BL582" s="104"/>
      <c r="BM582" s="104"/>
      <c r="BN582" s="107"/>
    </row>
    <row r="583" spans="1:66" ht="8.25" customHeight="1">
      <c r="A583" s="103"/>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c r="AR583" s="104"/>
      <c r="AS583" s="104"/>
      <c r="AT583" s="104"/>
      <c r="AU583" s="104"/>
      <c r="AV583" s="104"/>
      <c r="AW583" s="104"/>
      <c r="AX583" s="104"/>
      <c r="AY583" s="104"/>
      <c r="AZ583" s="104"/>
      <c r="BA583" s="104"/>
      <c r="BB583" s="104"/>
      <c r="BC583" s="104"/>
      <c r="BD583" s="104"/>
      <c r="BE583" s="104"/>
      <c r="BF583" s="104"/>
      <c r="BG583" s="104"/>
      <c r="BH583" s="104"/>
      <c r="BI583" s="104"/>
      <c r="BJ583" s="104"/>
      <c r="BK583" s="104"/>
      <c r="BL583" s="104"/>
      <c r="BM583" s="104"/>
      <c r="BN583" s="107"/>
    </row>
    <row r="584" spans="1:66" ht="8.25" customHeight="1">
      <c r="A584" s="103"/>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c r="AR584" s="104"/>
      <c r="AS584" s="104"/>
      <c r="AT584" s="104"/>
      <c r="AU584" s="104"/>
      <c r="AV584" s="104"/>
      <c r="AW584" s="104"/>
      <c r="AX584" s="104"/>
      <c r="AY584" s="104"/>
      <c r="AZ584" s="104"/>
      <c r="BA584" s="104"/>
      <c r="BB584" s="104"/>
      <c r="BC584" s="104"/>
      <c r="BD584" s="104"/>
      <c r="BE584" s="104"/>
      <c r="BF584" s="104"/>
      <c r="BG584" s="104"/>
      <c r="BH584" s="106"/>
      <c r="BI584" s="104"/>
      <c r="BJ584" s="104"/>
      <c r="BK584" s="104"/>
      <c r="BL584" s="104"/>
      <c r="BM584" s="104"/>
      <c r="BN584" s="107"/>
    </row>
    <row r="585" spans="1:66" ht="8.25" customHeight="1">
      <c r="A585" s="103"/>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c r="AR585" s="104"/>
      <c r="AS585" s="104"/>
      <c r="AT585" s="104"/>
      <c r="AU585" s="104"/>
      <c r="AV585" s="104"/>
      <c r="AW585" s="104"/>
      <c r="AX585" s="104"/>
      <c r="AY585" s="104"/>
      <c r="AZ585" s="104"/>
      <c r="BA585" s="104"/>
      <c r="BB585" s="104"/>
      <c r="BC585" s="104"/>
      <c r="BD585" s="104"/>
      <c r="BE585" s="104"/>
      <c r="BF585" s="104"/>
      <c r="BG585" s="104"/>
      <c r="BH585" s="104"/>
      <c r="BI585" s="104"/>
      <c r="BJ585" s="104"/>
      <c r="BK585" s="104"/>
      <c r="BL585" s="104"/>
      <c r="BM585" s="104"/>
      <c r="BN585" s="107"/>
    </row>
    <row r="586" spans="1:66" ht="8.25" customHeight="1">
      <c r="A586" s="128" t="s">
        <v>62</v>
      </c>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29"/>
      <c r="AL586" s="129"/>
      <c r="AM586" s="129"/>
      <c r="AN586" s="129"/>
      <c r="AO586" s="129"/>
      <c r="AP586" s="129"/>
      <c r="AQ586" s="129"/>
      <c r="AR586" s="129"/>
      <c r="AS586" s="129"/>
      <c r="AT586" s="129"/>
      <c r="AU586" s="129"/>
      <c r="AV586" s="129"/>
      <c r="AW586" s="129"/>
      <c r="AX586" s="129"/>
      <c r="AY586" s="129"/>
      <c r="AZ586" s="129"/>
      <c r="BA586" s="129"/>
      <c r="BB586" s="129"/>
      <c r="BC586" s="129"/>
      <c r="BD586" s="129"/>
      <c r="BE586" s="129"/>
      <c r="BF586" s="129"/>
      <c r="BG586" s="129"/>
      <c r="BH586" s="129"/>
      <c r="BI586" s="129"/>
      <c r="BJ586" s="129"/>
      <c r="BK586" s="129"/>
      <c r="BL586" s="129"/>
      <c r="BM586" s="129"/>
      <c r="BN586" s="130"/>
    </row>
    <row r="587" spans="1:66" ht="8.25" customHeight="1">
      <c r="A587" s="131"/>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c r="AO587" s="132"/>
      <c r="AP587" s="132"/>
      <c r="AQ587" s="132"/>
      <c r="AR587" s="132"/>
      <c r="AS587" s="132"/>
      <c r="AT587" s="132"/>
      <c r="AU587" s="132"/>
      <c r="AV587" s="132"/>
      <c r="AW587" s="132"/>
      <c r="AX587" s="132"/>
      <c r="AY587" s="132"/>
      <c r="AZ587" s="132"/>
      <c r="BA587" s="132"/>
      <c r="BB587" s="132"/>
      <c r="BC587" s="132"/>
      <c r="BD587" s="132"/>
      <c r="BE587" s="132"/>
      <c r="BF587" s="132"/>
      <c r="BG587" s="132"/>
      <c r="BH587" s="132"/>
      <c r="BI587" s="132"/>
      <c r="BJ587" s="132"/>
      <c r="BK587" s="132"/>
      <c r="BL587" s="132"/>
      <c r="BM587" s="132"/>
      <c r="BN587" s="133"/>
    </row>
    <row r="589" spans="1:66" ht="8.25" customHeight="1">
      <c r="A589" s="220" t="s">
        <v>59</v>
      </c>
      <c r="B589" s="221"/>
      <c r="C589" s="221"/>
      <c r="D589" s="221"/>
      <c r="E589" s="221"/>
      <c r="F589" s="221"/>
      <c r="G589" s="221"/>
      <c r="H589" s="221"/>
      <c r="I589" s="221"/>
      <c r="J589" s="221"/>
      <c r="K589" s="221"/>
      <c r="L589" s="221"/>
      <c r="M589" s="221"/>
      <c r="N589" s="221"/>
      <c r="O589" s="221"/>
      <c r="P589" s="221"/>
      <c r="Q589" s="221"/>
      <c r="R589" s="221"/>
      <c r="S589" s="221"/>
      <c r="T589" s="221"/>
      <c r="U589" s="221"/>
      <c r="V589" s="221"/>
      <c r="W589" s="221"/>
      <c r="X589" s="221"/>
      <c r="Y589" s="221"/>
      <c r="Z589" s="221"/>
      <c r="AA589" s="221"/>
      <c r="AB589" s="221"/>
      <c r="AC589" s="221"/>
      <c r="AD589" s="221"/>
      <c r="AE589" s="221"/>
      <c r="AF589" s="221"/>
      <c r="AG589" s="221"/>
      <c r="AH589" s="221"/>
      <c r="AI589" s="221"/>
      <c r="AJ589" s="221"/>
      <c r="AK589" s="221"/>
      <c r="AL589" s="221"/>
      <c r="AM589" s="221"/>
      <c r="AN589" s="221"/>
      <c r="AO589" s="221"/>
      <c r="AP589" s="221"/>
      <c r="AQ589" s="221"/>
      <c r="AR589" s="221"/>
      <c r="AS589" s="221"/>
      <c r="AT589" s="221"/>
      <c r="AU589" s="221"/>
      <c r="AV589" s="221"/>
      <c r="AW589" s="221"/>
      <c r="AX589" s="221"/>
      <c r="AY589" s="221"/>
      <c r="AZ589" s="221"/>
      <c r="BA589" s="221"/>
      <c r="BB589" s="221"/>
      <c r="BC589" s="221"/>
      <c r="BD589" s="221"/>
      <c r="BE589" s="221"/>
      <c r="BF589" s="221"/>
      <c r="BG589" s="221"/>
      <c r="BH589" s="221"/>
      <c r="BI589" s="221"/>
      <c r="BJ589" s="221"/>
      <c r="BK589" s="221"/>
      <c r="BL589" s="221"/>
      <c r="BM589" s="221"/>
      <c r="BN589" s="222"/>
    </row>
    <row r="590" spans="1:66" ht="8.25" customHeight="1">
      <c r="A590" s="223"/>
      <c r="B590" s="224"/>
      <c r="C590" s="224"/>
      <c r="D590" s="224"/>
      <c r="E590" s="224"/>
      <c r="F590" s="224"/>
      <c r="G590" s="224"/>
      <c r="H590" s="224"/>
      <c r="I590" s="224"/>
      <c r="J590" s="224"/>
      <c r="K590" s="224"/>
      <c r="L590" s="224"/>
      <c r="M590" s="224"/>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24"/>
      <c r="AJ590" s="224"/>
      <c r="AK590" s="224"/>
      <c r="AL590" s="224"/>
      <c r="AM590" s="224"/>
      <c r="AN590" s="224"/>
      <c r="AO590" s="224"/>
      <c r="AP590" s="224"/>
      <c r="AQ590" s="224"/>
      <c r="AR590" s="224"/>
      <c r="AS590" s="224"/>
      <c r="AT590" s="224"/>
      <c r="AU590" s="224"/>
      <c r="AV590" s="224"/>
      <c r="AW590" s="224"/>
      <c r="AX590" s="224"/>
      <c r="AY590" s="224"/>
      <c r="AZ590" s="224"/>
      <c r="BA590" s="224"/>
      <c r="BB590" s="224"/>
      <c r="BC590" s="224"/>
      <c r="BD590" s="224"/>
      <c r="BE590" s="224"/>
      <c r="BF590" s="224"/>
      <c r="BG590" s="224"/>
      <c r="BH590" s="224"/>
      <c r="BI590" s="224"/>
      <c r="BJ590" s="224"/>
      <c r="BK590" s="224"/>
      <c r="BL590" s="224"/>
      <c r="BM590" s="224"/>
      <c r="BN590" s="225"/>
    </row>
    <row r="591" spans="1:66" ht="8.25" customHeight="1">
      <c r="A591" s="226" t="s">
        <v>26</v>
      </c>
      <c r="B591" s="105"/>
      <c r="C591" s="105"/>
      <c r="D591" s="105"/>
      <c r="E591" s="105"/>
      <c r="F591" s="105" t="s">
        <v>50</v>
      </c>
      <c r="G591" s="134"/>
      <c r="H591" s="134"/>
      <c r="I591" s="134"/>
      <c r="J591" s="134"/>
      <c r="K591" s="134"/>
      <c r="L591" s="134"/>
      <c r="M591" s="134"/>
      <c r="N591" s="134"/>
      <c r="O591" s="134"/>
      <c r="P591" s="134"/>
      <c r="Q591" s="105" t="s">
        <v>53</v>
      </c>
      <c r="R591" s="105"/>
      <c r="S591" s="105"/>
      <c r="T591" s="105"/>
      <c r="U591" s="105"/>
      <c r="V591" s="105"/>
      <c r="W591" s="105"/>
      <c r="X591" s="105"/>
      <c r="Y591" s="105"/>
      <c r="Z591" s="105"/>
      <c r="AA591" s="105"/>
      <c r="AB591" s="105"/>
      <c r="AC591" s="105"/>
      <c r="AD591" s="105"/>
      <c r="AE591" s="105" t="s">
        <v>54</v>
      </c>
      <c r="AF591" s="105"/>
      <c r="AG591" s="105"/>
      <c r="AH591" s="105"/>
      <c r="AI591" s="105"/>
      <c r="AJ591" s="105"/>
      <c r="AK591" s="105"/>
      <c r="AL591" s="105"/>
      <c r="AM591" s="105"/>
      <c r="AN591" s="105"/>
      <c r="AO591" s="105"/>
      <c r="AP591" s="105"/>
      <c r="AQ591" s="105"/>
      <c r="AR591" s="105"/>
      <c r="AS591" s="105" t="s">
        <v>55</v>
      </c>
      <c r="AT591" s="105"/>
      <c r="AU591" s="105"/>
      <c r="AV591" s="105"/>
      <c r="AW591" s="105"/>
      <c r="AX591" s="105"/>
      <c r="AY591" s="105"/>
      <c r="AZ591" s="105"/>
      <c r="BA591" s="105"/>
      <c r="BB591" s="105"/>
      <c r="BC591" s="105"/>
      <c r="BD591" s="105" t="s">
        <v>56</v>
      </c>
      <c r="BE591" s="105"/>
      <c r="BF591" s="105"/>
      <c r="BG591" s="105"/>
      <c r="BH591" s="105"/>
      <c r="BI591" s="105"/>
      <c r="BJ591" s="105"/>
      <c r="BK591" s="105"/>
      <c r="BL591" s="105"/>
      <c r="BM591" s="105"/>
      <c r="BN591" s="108"/>
    </row>
    <row r="592" spans="1:66" ht="8.25" customHeight="1">
      <c r="A592" s="226"/>
      <c r="B592" s="105"/>
      <c r="C592" s="105"/>
      <c r="D592" s="105"/>
      <c r="E592" s="105"/>
      <c r="F592" s="134"/>
      <c r="G592" s="134"/>
      <c r="H592" s="134"/>
      <c r="I592" s="134"/>
      <c r="J592" s="134"/>
      <c r="K592" s="134"/>
      <c r="L592" s="134"/>
      <c r="M592" s="134"/>
      <c r="N592" s="134"/>
      <c r="O592" s="134"/>
      <c r="P592" s="134"/>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c r="BA592" s="105"/>
      <c r="BB592" s="105"/>
      <c r="BC592" s="105"/>
      <c r="BD592" s="105"/>
      <c r="BE592" s="105"/>
      <c r="BF592" s="105"/>
      <c r="BG592" s="105"/>
      <c r="BH592" s="105"/>
      <c r="BI592" s="105"/>
      <c r="BJ592" s="105"/>
      <c r="BK592" s="105"/>
      <c r="BL592" s="105"/>
      <c r="BM592" s="105"/>
      <c r="BN592" s="108"/>
    </row>
    <row r="593" spans="1:66" ht="8.25" customHeight="1">
      <c r="A593" s="135">
        <f>IF(A556="","",A556)</f>
      </c>
      <c r="B593" s="136"/>
      <c r="C593" s="136"/>
      <c r="D593" s="136"/>
      <c r="E593" s="136"/>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4"/>
      <c r="AL593" s="104"/>
      <c r="AM593" s="104"/>
      <c r="AN593" s="104"/>
      <c r="AO593" s="104"/>
      <c r="AP593" s="104"/>
      <c r="AQ593" s="104"/>
      <c r="AR593" s="104"/>
      <c r="AS593" s="126"/>
      <c r="AT593" s="126"/>
      <c r="AU593" s="126"/>
      <c r="AV593" s="126"/>
      <c r="AW593" s="126"/>
      <c r="AX593" s="126"/>
      <c r="AY593" s="126"/>
      <c r="AZ593" s="126"/>
      <c r="BA593" s="126"/>
      <c r="BB593" s="126"/>
      <c r="BC593" s="126"/>
      <c r="BD593" s="126"/>
      <c r="BE593" s="126"/>
      <c r="BF593" s="126"/>
      <c r="BG593" s="126"/>
      <c r="BH593" s="126"/>
      <c r="BI593" s="126"/>
      <c r="BJ593" s="126"/>
      <c r="BK593" s="126"/>
      <c r="BL593" s="126"/>
      <c r="BM593" s="126"/>
      <c r="BN593" s="127"/>
    </row>
    <row r="594" spans="1:66" ht="8.25" customHeight="1">
      <c r="A594" s="135"/>
      <c r="B594" s="136"/>
      <c r="C594" s="136"/>
      <c r="D594" s="136"/>
      <c r="E594" s="136"/>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4"/>
      <c r="AL594" s="104"/>
      <c r="AM594" s="104"/>
      <c r="AN594" s="104"/>
      <c r="AO594" s="104"/>
      <c r="AP594" s="104"/>
      <c r="AQ594" s="104"/>
      <c r="AR594" s="104"/>
      <c r="AS594" s="126"/>
      <c r="AT594" s="126"/>
      <c r="AU594" s="126"/>
      <c r="AV594" s="126"/>
      <c r="AW594" s="126"/>
      <c r="AX594" s="126"/>
      <c r="AY594" s="126"/>
      <c r="AZ594" s="126"/>
      <c r="BA594" s="126"/>
      <c r="BB594" s="126"/>
      <c r="BC594" s="126"/>
      <c r="BD594" s="126"/>
      <c r="BE594" s="126"/>
      <c r="BF594" s="126"/>
      <c r="BG594" s="126"/>
      <c r="BH594" s="126"/>
      <c r="BI594" s="126"/>
      <c r="BJ594" s="126"/>
      <c r="BK594" s="126"/>
      <c r="BL594" s="126"/>
      <c r="BM594" s="126"/>
      <c r="BN594" s="127"/>
    </row>
    <row r="595" spans="1:66" ht="8.25" customHeight="1">
      <c r="A595" s="135">
        <f>IF(A558="","",A558)</f>
      </c>
      <c r="B595" s="136"/>
      <c r="C595" s="136"/>
      <c r="D595" s="136"/>
      <c r="E595" s="136"/>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c r="AF595" s="104"/>
      <c r="AG595" s="104"/>
      <c r="AH595" s="104"/>
      <c r="AI595" s="104"/>
      <c r="AJ595" s="104"/>
      <c r="AK595" s="104"/>
      <c r="AL595" s="104"/>
      <c r="AM595" s="104"/>
      <c r="AN595" s="104"/>
      <c r="AO595" s="104"/>
      <c r="AP595" s="104"/>
      <c r="AQ595" s="104"/>
      <c r="AR595" s="104"/>
      <c r="AS595" s="126"/>
      <c r="AT595" s="126"/>
      <c r="AU595" s="126"/>
      <c r="AV595" s="126"/>
      <c r="AW595" s="126"/>
      <c r="AX595" s="126"/>
      <c r="AY595" s="126"/>
      <c r="AZ595" s="126"/>
      <c r="BA595" s="126"/>
      <c r="BB595" s="126"/>
      <c r="BC595" s="126"/>
      <c r="BD595" s="126"/>
      <c r="BE595" s="126"/>
      <c r="BF595" s="126"/>
      <c r="BG595" s="126"/>
      <c r="BH595" s="126"/>
      <c r="BI595" s="126"/>
      <c r="BJ595" s="126"/>
      <c r="BK595" s="126"/>
      <c r="BL595" s="126"/>
      <c r="BM595" s="126"/>
      <c r="BN595" s="127"/>
    </row>
    <row r="596" spans="1:66" ht="8.25" customHeight="1">
      <c r="A596" s="135"/>
      <c r="B596" s="136"/>
      <c r="C596" s="136"/>
      <c r="D596" s="136"/>
      <c r="E596" s="136"/>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c r="AF596" s="104"/>
      <c r="AG596" s="104"/>
      <c r="AH596" s="104"/>
      <c r="AI596" s="104"/>
      <c r="AJ596" s="104"/>
      <c r="AK596" s="104"/>
      <c r="AL596" s="104"/>
      <c r="AM596" s="104"/>
      <c r="AN596" s="104"/>
      <c r="AO596" s="104"/>
      <c r="AP596" s="104"/>
      <c r="AQ596" s="104"/>
      <c r="AR596" s="104"/>
      <c r="AS596" s="126"/>
      <c r="AT596" s="126"/>
      <c r="AU596" s="126"/>
      <c r="AV596" s="126"/>
      <c r="AW596" s="126"/>
      <c r="AX596" s="126"/>
      <c r="AY596" s="126"/>
      <c r="AZ596" s="126"/>
      <c r="BA596" s="126"/>
      <c r="BB596" s="126"/>
      <c r="BC596" s="126"/>
      <c r="BD596" s="126"/>
      <c r="BE596" s="126"/>
      <c r="BF596" s="126"/>
      <c r="BG596" s="126"/>
      <c r="BH596" s="126"/>
      <c r="BI596" s="126"/>
      <c r="BJ596" s="126"/>
      <c r="BK596" s="126"/>
      <c r="BL596" s="126"/>
      <c r="BM596" s="126"/>
      <c r="BN596" s="127"/>
    </row>
    <row r="597" spans="1:66" ht="8.25" customHeight="1">
      <c r="A597" s="135">
        <f>IF(A560="","",A560)</f>
      </c>
      <c r="B597" s="136"/>
      <c r="C597" s="136"/>
      <c r="D597" s="136"/>
      <c r="E597" s="136"/>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04"/>
      <c r="AM597" s="104"/>
      <c r="AN597" s="104"/>
      <c r="AO597" s="104"/>
      <c r="AP597" s="104"/>
      <c r="AQ597" s="104"/>
      <c r="AR597" s="104"/>
      <c r="AS597" s="126"/>
      <c r="AT597" s="126"/>
      <c r="AU597" s="126"/>
      <c r="AV597" s="126"/>
      <c r="AW597" s="126"/>
      <c r="AX597" s="126"/>
      <c r="AY597" s="126"/>
      <c r="AZ597" s="126"/>
      <c r="BA597" s="126"/>
      <c r="BB597" s="126"/>
      <c r="BC597" s="126"/>
      <c r="BD597" s="126"/>
      <c r="BE597" s="126"/>
      <c r="BF597" s="126"/>
      <c r="BG597" s="126"/>
      <c r="BH597" s="126"/>
      <c r="BI597" s="126"/>
      <c r="BJ597" s="126"/>
      <c r="BK597" s="126"/>
      <c r="BL597" s="126"/>
      <c r="BM597" s="126"/>
      <c r="BN597" s="127"/>
    </row>
    <row r="598" spans="1:66" ht="8.25" customHeight="1">
      <c r="A598" s="135"/>
      <c r="B598" s="136"/>
      <c r="C598" s="136"/>
      <c r="D598" s="136"/>
      <c r="E598" s="136"/>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4"/>
      <c r="AL598" s="104"/>
      <c r="AM598" s="104"/>
      <c r="AN598" s="104"/>
      <c r="AO598" s="104"/>
      <c r="AP598" s="104"/>
      <c r="AQ598" s="104"/>
      <c r="AR598" s="104"/>
      <c r="AS598" s="126"/>
      <c r="AT598" s="126"/>
      <c r="AU598" s="126"/>
      <c r="AV598" s="126"/>
      <c r="AW598" s="126"/>
      <c r="AX598" s="126"/>
      <c r="AY598" s="126"/>
      <c r="AZ598" s="126"/>
      <c r="BA598" s="126"/>
      <c r="BB598" s="126"/>
      <c r="BC598" s="126"/>
      <c r="BD598" s="126"/>
      <c r="BE598" s="126"/>
      <c r="BF598" s="126"/>
      <c r="BG598" s="126"/>
      <c r="BH598" s="126"/>
      <c r="BI598" s="126"/>
      <c r="BJ598" s="126"/>
      <c r="BK598" s="126"/>
      <c r="BL598" s="126"/>
      <c r="BM598" s="126"/>
      <c r="BN598" s="127"/>
    </row>
    <row r="599" spans="1:66" ht="8.25" customHeight="1">
      <c r="A599" s="135">
        <f>IF(A562="","",A562)</f>
      </c>
      <c r="B599" s="136"/>
      <c r="C599" s="136"/>
      <c r="D599" s="136"/>
      <c r="E599" s="136"/>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7"/>
    </row>
    <row r="600" spans="1:66" ht="8.25" customHeight="1">
      <c r="A600" s="135"/>
      <c r="B600" s="136"/>
      <c r="C600" s="136"/>
      <c r="D600" s="136"/>
      <c r="E600" s="136"/>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c r="AR600" s="104"/>
      <c r="AS600" s="126"/>
      <c r="AT600" s="126"/>
      <c r="AU600" s="126"/>
      <c r="AV600" s="126"/>
      <c r="AW600" s="126"/>
      <c r="AX600" s="126"/>
      <c r="AY600" s="126"/>
      <c r="AZ600" s="126"/>
      <c r="BA600" s="126"/>
      <c r="BB600" s="126"/>
      <c r="BC600" s="126"/>
      <c r="BD600" s="126"/>
      <c r="BE600" s="126"/>
      <c r="BF600" s="126"/>
      <c r="BG600" s="126"/>
      <c r="BH600" s="126"/>
      <c r="BI600" s="126"/>
      <c r="BJ600" s="126"/>
      <c r="BK600" s="126"/>
      <c r="BL600" s="126"/>
      <c r="BM600" s="126"/>
      <c r="BN600" s="127"/>
    </row>
    <row r="601" spans="1:66" ht="8.25" customHeight="1">
      <c r="A601" s="135">
        <f>IF(A564="","",A564)</f>
      </c>
      <c r="B601" s="136"/>
      <c r="C601" s="136"/>
      <c r="D601" s="136"/>
      <c r="E601" s="136"/>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26"/>
      <c r="AT601" s="126"/>
      <c r="AU601" s="126"/>
      <c r="AV601" s="126"/>
      <c r="AW601" s="126"/>
      <c r="AX601" s="126"/>
      <c r="AY601" s="126"/>
      <c r="AZ601" s="126"/>
      <c r="BA601" s="126"/>
      <c r="BB601" s="126"/>
      <c r="BC601" s="126"/>
      <c r="BD601" s="126"/>
      <c r="BE601" s="126"/>
      <c r="BF601" s="126"/>
      <c r="BG601" s="126"/>
      <c r="BH601" s="126"/>
      <c r="BI601" s="126"/>
      <c r="BJ601" s="126"/>
      <c r="BK601" s="126"/>
      <c r="BL601" s="126"/>
      <c r="BM601" s="126"/>
      <c r="BN601" s="127"/>
    </row>
    <row r="602" spans="1:66" ht="8.25" customHeight="1">
      <c r="A602" s="135"/>
      <c r="B602" s="136"/>
      <c r="C602" s="136"/>
      <c r="D602" s="136"/>
      <c r="E602" s="136"/>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26"/>
      <c r="AT602" s="126"/>
      <c r="AU602" s="126"/>
      <c r="AV602" s="126"/>
      <c r="AW602" s="126"/>
      <c r="AX602" s="126"/>
      <c r="AY602" s="126"/>
      <c r="AZ602" s="126"/>
      <c r="BA602" s="126"/>
      <c r="BB602" s="126"/>
      <c r="BC602" s="126"/>
      <c r="BD602" s="126"/>
      <c r="BE602" s="126"/>
      <c r="BF602" s="126"/>
      <c r="BG602" s="126"/>
      <c r="BH602" s="126"/>
      <c r="BI602" s="126"/>
      <c r="BJ602" s="126"/>
      <c r="BK602" s="126"/>
      <c r="BL602" s="126"/>
      <c r="BM602" s="126"/>
      <c r="BN602" s="127"/>
    </row>
    <row r="603" spans="1:66" ht="8.25" customHeight="1">
      <c r="A603" s="135">
        <f>IF(A566="","",A566)</f>
      </c>
      <c r="B603" s="136"/>
      <c r="C603" s="136"/>
      <c r="D603" s="136"/>
      <c r="E603" s="136"/>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26"/>
      <c r="AT603" s="126"/>
      <c r="AU603" s="126"/>
      <c r="AV603" s="126"/>
      <c r="AW603" s="126"/>
      <c r="AX603" s="126"/>
      <c r="AY603" s="126"/>
      <c r="AZ603" s="126"/>
      <c r="BA603" s="126"/>
      <c r="BB603" s="126"/>
      <c r="BC603" s="126"/>
      <c r="BD603" s="126"/>
      <c r="BE603" s="126"/>
      <c r="BF603" s="126"/>
      <c r="BG603" s="126"/>
      <c r="BH603" s="126"/>
      <c r="BI603" s="126"/>
      <c r="BJ603" s="126"/>
      <c r="BK603" s="126"/>
      <c r="BL603" s="126"/>
      <c r="BM603" s="126"/>
      <c r="BN603" s="127"/>
    </row>
    <row r="604" spans="1:66" ht="8.25" customHeight="1">
      <c r="A604" s="135"/>
      <c r="B604" s="136"/>
      <c r="C604" s="136"/>
      <c r="D604" s="136"/>
      <c r="E604" s="136"/>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04"/>
      <c r="AM604" s="104"/>
      <c r="AN604" s="104"/>
      <c r="AO604" s="104"/>
      <c r="AP604" s="104"/>
      <c r="AQ604" s="104"/>
      <c r="AR604" s="104"/>
      <c r="AS604" s="126"/>
      <c r="AT604" s="126"/>
      <c r="AU604" s="126"/>
      <c r="AV604" s="126"/>
      <c r="AW604" s="126"/>
      <c r="AX604" s="126"/>
      <c r="AY604" s="126"/>
      <c r="AZ604" s="126"/>
      <c r="BA604" s="126"/>
      <c r="BB604" s="126"/>
      <c r="BC604" s="126"/>
      <c r="BD604" s="126"/>
      <c r="BE604" s="126"/>
      <c r="BF604" s="126"/>
      <c r="BG604" s="126"/>
      <c r="BH604" s="126"/>
      <c r="BI604" s="126"/>
      <c r="BJ604" s="126"/>
      <c r="BK604" s="126"/>
      <c r="BL604" s="126"/>
      <c r="BM604" s="126"/>
      <c r="BN604" s="127"/>
    </row>
    <row r="605" spans="1:66" ht="8.25" customHeight="1">
      <c r="A605" s="135">
        <f>IF(A568="","",A568)</f>
      </c>
      <c r="B605" s="136"/>
      <c r="C605" s="136"/>
      <c r="D605" s="136"/>
      <c r="E605" s="136"/>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04"/>
      <c r="AM605" s="104"/>
      <c r="AN605" s="104"/>
      <c r="AO605" s="104"/>
      <c r="AP605" s="104"/>
      <c r="AQ605" s="104"/>
      <c r="AR605" s="104"/>
      <c r="AS605" s="126"/>
      <c r="AT605" s="126"/>
      <c r="AU605" s="126"/>
      <c r="AV605" s="126"/>
      <c r="AW605" s="126"/>
      <c r="AX605" s="126"/>
      <c r="AY605" s="126"/>
      <c r="AZ605" s="126"/>
      <c r="BA605" s="126"/>
      <c r="BB605" s="126"/>
      <c r="BC605" s="126"/>
      <c r="BD605" s="126"/>
      <c r="BE605" s="126"/>
      <c r="BF605" s="126"/>
      <c r="BG605" s="126"/>
      <c r="BH605" s="126"/>
      <c r="BI605" s="126"/>
      <c r="BJ605" s="126"/>
      <c r="BK605" s="126"/>
      <c r="BL605" s="126"/>
      <c r="BM605" s="126"/>
      <c r="BN605" s="127"/>
    </row>
    <row r="606" spans="1:66" ht="8.25" customHeight="1">
      <c r="A606" s="135"/>
      <c r="B606" s="136"/>
      <c r="C606" s="136"/>
      <c r="D606" s="136"/>
      <c r="E606" s="136"/>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04"/>
      <c r="AM606" s="104"/>
      <c r="AN606" s="104"/>
      <c r="AO606" s="104"/>
      <c r="AP606" s="104"/>
      <c r="AQ606" s="104"/>
      <c r="AR606" s="104"/>
      <c r="AS606" s="126"/>
      <c r="AT606" s="126"/>
      <c r="AU606" s="126"/>
      <c r="AV606" s="126"/>
      <c r="AW606" s="126"/>
      <c r="AX606" s="126"/>
      <c r="AY606" s="126"/>
      <c r="AZ606" s="126"/>
      <c r="BA606" s="126"/>
      <c r="BB606" s="126"/>
      <c r="BC606" s="126"/>
      <c r="BD606" s="126"/>
      <c r="BE606" s="126"/>
      <c r="BF606" s="126"/>
      <c r="BG606" s="126"/>
      <c r="BH606" s="126"/>
      <c r="BI606" s="126"/>
      <c r="BJ606" s="126"/>
      <c r="BK606" s="126"/>
      <c r="BL606" s="126"/>
      <c r="BM606" s="126"/>
      <c r="BN606" s="127"/>
    </row>
    <row r="607" spans="1:66" ht="8.25" customHeight="1">
      <c r="A607" s="135">
        <f>IF(A570="","",A570)</f>
      </c>
      <c r="B607" s="136"/>
      <c r="C607" s="136"/>
      <c r="D607" s="136"/>
      <c r="E607" s="136"/>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04"/>
      <c r="AM607" s="104"/>
      <c r="AN607" s="104"/>
      <c r="AO607" s="104"/>
      <c r="AP607" s="104"/>
      <c r="AQ607" s="104"/>
      <c r="AR607" s="104"/>
      <c r="AS607" s="126"/>
      <c r="AT607" s="126"/>
      <c r="AU607" s="126"/>
      <c r="AV607" s="126"/>
      <c r="AW607" s="126"/>
      <c r="AX607" s="126"/>
      <c r="AY607" s="126"/>
      <c r="AZ607" s="126"/>
      <c r="BA607" s="126"/>
      <c r="BB607" s="126"/>
      <c r="BC607" s="126"/>
      <c r="BD607" s="126"/>
      <c r="BE607" s="126"/>
      <c r="BF607" s="126"/>
      <c r="BG607" s="126"/>
      <c r="BH607" s="126"/>
      <c r="BI607" s="126"/>
      <c r="BJ607" s="126"/>
      <c r="BK607" s="126"/>
      <c r="BL607" s="126"/>
      <c r="BM607" s="126"/>
      <c r="BN607" s="127"/>
    </row>
    <row r="608" spans="1:66" ht="8.25" customHeight="1">
      <c r="A608" s="135"/>
      <c r="B608" s="136"/>
      <c r="C608" s="136"/>
      <c r="D608" s="136"/>
      <c r="E608" s="136"/>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26"/>
      <c r="AT608" s="126"/>
      <c r="AU608" s="126"/>
      <c r="AV608" s="126"/>
      <c r="AW608" s="126"/>
      <c r="AX608" s="126"/>
      <c r="AY608" s="126"/>
      <c r="AZ608" s="126"/>
      <c r="BA608" s="126"/>
      <c r="BB608" s="126"/>
      <c r="BC608" s="126"/>
      <c r="BD608" s="126"/>
      <c r="BE608" s="126"/>
      <c r="BF608" s="126"/>
      <c r="BG608" s="126"/>
      <c r="BH608" s="126"/>
      <c r="BI608" s="126"/>
      <c r="BJ608" s="126"/>
      <c r="BK608" s="126"/>
      <c r="BL608" s="126"/>
      <c r="BM608" s="126"/>
      <c r="BN608" s="127"/>
    </row>
    <row r="609" spans="1:66" ht="8.25" customHeight="1">
      <c r="A609" s="135">
        <f>IF(A572="","",A572)</f>
      </c>
      <c r="B609" s="136"/>
      <c r="C609" s="136"/>
      <c r="D609" s="136"/>
      <c r="E609" s="136"/>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c r="AR609" s="104"/>
      <c r="AS609" s="126"/>
      <c r="AT609" s="126"/>
      <c r="AU609" s="126"/>
      <c r="AV609" s="126"/>
      <c r="AW609" s="126"/>
      <c r="AX609" s="126"/>
      <c r="AY609" s="126"/>
      <c r="AZ609" s="126"/>
      <c r="BA609" s="126"/>
      <c r="BB609" s="126"/>
      <c r="BC609" s="126"/>
      <c r="BD609" s="126"/>
      <c r="BE609" s="126"/>
      <c r="BF609" s="126"/>
      <c r="BG609" s="126"/>
      <c r="BH609" s="126"/>
      <c r="BI609" s="126"/>
      <c r="BJ609" s="126"/>
      <c r="BK609" s="126"/>
      <c r="BL609" s="126"/>
      <c r="BM609" s="126"/>
      <c r="BN609" s="127"/>
    </row>
    <row r="610" spans="1:66" ht="8.25" customHeight="1">
      <c r="A610" s="135"/>
      <c r="B610" s="136"/>
      <c r="C610" s="136"/>
      <c r="D610" s="136"/>
      <c r="E610" s="136"/>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04"/>
      <c r="AM610" s="104"/>
      <c r="AN610" s="104"/>
      <c r="AO610" s="104"/>
      <c r="AP610" s="104"/>
      <c r="AQ610" s="104"/>
      <c r="AR610" s="104"/>
      <c r="AS610" s="126"/>
      <c r="AT610" s="126"/>
      <c r="AU610" s="126"/>
      <c r="AV610" s="126"/>
      <c r="AW610" s="126"/>
      <c r="AX610" s="126"/>
      <c r="AY610" s="126"/>
      <c r="AZ610" s="126"/>
      <c r="BA610" s="126"/>
      <c r="BB610" s="126"/>
      <c r="BC610" s="126"/>
      <c r="BD610" s="126"/>
      <c r="BE610" s="126"/>
      <c r="BF610" s="126"/>
      <c r="BG610" s="126"/>
      <c r="BH610" s="126"/>
      <c r="BI610" s="126"/>
      <c r="BJ610" s="126"/>
      <c r="BK610" s="126"/>
      <c r="BL610" s="126"/>
      <c r="BM610" s="126"/>
      <c r="BN610" s="127"/>
    </row>
    <row r="611" spans="1:66" ht="8.25" customHeight="1">
      <c r="A611" s="135">
        <f>IF(A574="","",A574)</f>
      </c>
      <c r="B611" s="136"/>
      <c r="C611" s="136"/>
      <c r="D611" s="136"/>
      <c r="E611" s="136"/>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04"/>
      <c r="AM611" s="104"/>
      <c r="AN611" s="104"/>
      <c r="AO611" s="104"/>
      <c r="AP611" s="104"/>
      <c r="AQ611" s="104"/>
      <c r="AR611" s="104"/>
      <c r="AS611" s="126"/>
      <c r="AT611" s="126"/>
      <c r="AU611" s="126"/>
      <c r="AV611" s="126"/>
      <c r="AW611" s="126"/>
      <c r="AX611" s="126"/>
      <c r="AY611" s="126"/>
      <c r="AZ611" s="126"/>
      <c r="BA611" s="126"/>
      <c r="BB611" s="126"/>
      <c r="BC611" s="126"/>
      <c r="BD611" s="126"/>
      <c r="BE611" s="126"/>
      <c r="BF611" s="126"/>
      <c r="BG611" s="126"/>
      <c r="BH611" s="126"/>
      <c r="BI611" s="126"/>
      <c r="BJ611" s="126"/>
      <c r="BK611" s="126"/>
      <c r="BL611" s="126"/>
      <c r="BM611" s="126"/>
      <c r="BN611" s="127"/>
    </row>
    <row r="612" spans="1:66" ht="8.25" customHeight="1">
      <c r="A612" s="135"/>
      <c r="B612" s="136"/>
      <c r="C612" s="136"/>
      <c r="D612" s="136"/>
      <c r="E612" s="136"/>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4"/>
      <c r="AL612" s="104"/>
      <c r="AM612" s="104"/>
      <c r="AN612" s="104"/>
      <c r="AO612" s="104"/>
      <c r="AP612" s="104"/>
      <c r="AQ612" s="104"/>
      <c r="AR612" s="104"/>
      <c r="AS612" s="126"/>
      <c r="AT612" s="126"/>
      <c r="AU612" s="126"/>
      <c r="AV612" s="126"/>
      <c r="AW612" s="126"/>
      <c r="AX612" s="126"/>
      <c r="AY612" s="126"/>
      <c r="AZ612" s="126"/>
      <c r="BA612" s="126"/>
      <c r="BB612" s="126"/>
      <c r="BC612" s="126"/>
      <c r="BD612" s="126"/>
      <c r="BE612" s="126"/>
      <c r="BF612" s="126"/>
      <c r="BG612" s="126"/>
      <c r="BH612" s="126"/>
      <c r="BI612" s="126"/>
      <c r="BJ612" s="126"/>
      <c r="BK612" s="126"/>
      <c r="BL612" s="126"/>
      <c r="BM612" s="126"/>
      <c r="BN612" s="127"/>
    </row>
    <row r="613" spans="1:66" ht="8.25" customHeight="1">
      <c r="A613" s="135">
        <f>IF(A576="","",A576)</f>
      </c>
      <c r="B613" s="136"/>
      <c r="C613" s="136"/>
      <c r="D613" s="136"/>
      <c r="E613" s="136"/>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4"/>
      <c r="AL613" s="104"/>
      <c r="AM613" s="104"/>
      <c r="AN613" s="104"/>
      <c r="AO613" s="104"/>
      <c r="AP613" s="104"/>
      <c r="AQ613" s="104"/>
      <c r="AR613" s="104"/>
      <c r="AS613" s="126"/>
      <c r="AT613" s="126"/>
      <c r="AU613" s="126"/>
      <c r="AV613" s="126"/>
      <c r="AW613" s="126"/>
      <c r="AX613" s="126"/>
      <c r="AY613" s="126"/>
      <c r="AZ613" s="126"/>
      <c r="BA613" s="126"/>
      <c r="BB613" s="126"/>
      <c r="BC613" s="126"/>
      <c r="BD613" s="126"/>
      <c r="BE613" s="126"/>
      <c r="BF613" s="126"/>
      <c r="BG613" s="126"/>
      <c r="BH613" s="126"/>
      <c r="BI613" s="126"/>
      <c r="BJ613" s="126"/>
      <c r="BK613" s="126"/>
      <c r="BL613" s="126"/>
      <c r="BM613" s="126"/>
      <c r="BN613" s="127"/>
    </row>
    <row r="614" spans="1:66" ht="8.25" customHeight="1">
      <c r="A614" s="135"/>
      <c r="B614" s="136"/>
      <c r="C614" s="136"/>
      <c r="D614" s="136"/>
      <c r="E614" s="136"/>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4"/>
      <c r="AL614" s="104"/>
      <c r="AM614" s="104"/>
      <c r="AN614" s="104"/>
      <c r="AO614" s="104"/>
      <c r="AP614" s="104"/>
      <c r="AQ614" s="104"/>
      <c r="AR614" s="104"/>
      <c r="AS614" s="126"/>
      <c r="AT614" s="126"/>
      <c r="AU614" s="126"/>
      <c r="AV614" s="126"/>
      <c r="AW614" s="126"/>
      <c r="AX614" s="126"/>
      <c r="AY614" s="126"/>
      <c r="AZ614" s="126"/>
      <c r="BA614" s="126"/>
      <c r="BB614" s="126"/>
      <c r="BC614" s="126"/>
      <c r="BD614" s="126"/>
      <c r="BE614" s="126"/>
      <c r="BF614" s="126"/>
      <c r="BG614" s="126"/>
      <c r="BH614" s="126"/>
      <c r="BI614" s="126"/>
      <c r="BJ614" s="126"/>
      <c r="BK614" s="126"/>
      <c r="BL614" s="126"/>
      <c r="BM614" s="126"/>
      <c r="BN614" s="127"/>
    </row>
    <row r="615" spans="1:66" ht="8.25" customHeight="1">
      <c r="A615" s="135">
        <f>IF(A578="","",A578)</f>
      </c>
      <c r="B615" s="136"/>
      <c r="C615" s="136"/>
      <c r="D615" s="136"/>
      <c r="E615" s="136"/>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4"/>
      <c r="AL615" s="104"/>
      <c r="AM615" s="104"/>
      <c r="AN615" s="104"/>
      <c r="AO615" s="104"/>
      <c r="AP615" s="104"/>
      <c r="AQ615" s="104"/>
      <c r="AR615" s="104"/>
      <c r="AS615" s="126"/>
      <c r="AT615" s="126"/>
      <c r="AU615" s="126"/>
      <c r="AV615" s="126"/>
      <c r="AW615" s="126"/>
      <c r="AX615" s="126"/>
      <c r="AY615" s="126"/>
      <c r="AZ615" s="126"/>
      <c r="BA615" s="126"/>
      <c r="BB615" s="126"/>
      <c r="BC615" s="126"/>
      <c r="BD615" s="126"/>
      <c r="BE615" s="126"/>
      <c r="BF615" s="126"/>
      <c r="BG615" s="126"/>
      <c r="BH615" s="126"/>
      <c r="BI615" s="126"/>
      <c r="BJ615" s="126"/>
      <c r="BK615" s="126"/>
      <c r="BL615" s="126"/>
      <c r="BM615" s="126"/>
      <c r="BN615" s="127"/>
    </row>
    <row r="616" spans="1:66" ht="8.25" customHeight="1">
      <c r="A616" s="135"/>
      <c r="B616" s="136"/>
      <c r="C616" s="136"/>
      <c r="D616" s="136"/>
      <c r="E616" s="136"/>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4"/>
      <c r="AL616" s="104"/>
      <c r="AM616" s="104"/>
      <c r="AN616" s="104"/>
      <c r="AO616" s="104"/>
      <c r="AP616" s="104"/>
      <c r="AQ616" s="104"/>
      <c r="AR616" s="104"/>
      <c r="AS616" s="126"/>
      <c r="AT616" s="126"/>
      <c r="AU616" s="126"/>
      <c r="AV616" s="126"/>
      <c r="AW616" s="126"/>
      <c r="AX616" s="126"/>
      <c r="AY616" s="126"/>
      <c r="AZ616" s="126"/>
      <c r="BA616" s="126"/>
      <c r="BB616" s="126"/>
      <c r="BC616" s="126"/>
      <c r="BD616" s="126"/>
      <c r="BE616" s="126"/>
      <c r="BF616" s="126"/>
      <c r="BG616" s="126"/>
      <c r="BH616" s="126"/>
      <c r="BI616" s="126"/>
      <c r="BJ616" s="126"/>
      <c r="BK616" s="126"/>
      <c r="BL616" s="126"/>
      <c r="BM616" s="126"/>
      <c r="BN616" s="127"/>
    </row>
    <row r="617" spans="1:66" ht="8.25" customHeight="1">
      <c r="A617" s="135">
        <f>IF(A580="","",A580)</f>
      </c>
      <c r="B617" s="136"/>
      <c r="C617" s="136"/>
      <c r="D617" s="136"/>
      <c r="E617" s="136"/>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4"/>
      <c r="AL617" s="104"/>
      <c r="AM617" s="104"/>
      <c r="AN617" s="104"/>
      <c r="AO617" s="104"/>
      <c r="AP617" s="104"/>
      <c r="AQ617" s="104"/>
      <c r="AR617" s="104"/>
      <c r="AS617" s="126"/>
      <c r="AT617" s="126"/>
      <c r="AU617" s="126"/>
      <c r="AV617" s="126"/>
      <c r="AW617" s="126"/>
      <c r="AX617" s="126"/>
      <c r="AY617" s="126"/>
      <c r="AZ617" s="126"/>
      <c r="BA617" s="126"/>
      <c r="BB617" s="126"/>
      <c r="BC617" s="126"/>
      <c r="BD617" s="126"/>
      <c r="BE617" s="126"/>
      <c r="BF617" s="126"/>
      <c r="BG617" s="126"/>
      <c r="BH617" s="126"/>
      <c r="BI617" s="126"/>
      <c r="BJ617" s="126"/>
      <c r="BK617" s="126"/>
      <c r="BL617" s="126"/>
      <c r="BM617" s="126"/>
      <c r="BN617" s="127"/>
    </row>
    <row r="618" spans="1:66" ht="8.25" customHeight="1">
      <c r="A618" s="135"/>
      <c r="B618" s="136"/>
      <c r="C618" s="136"/>
      <c r="D618" s="136"/>
      <c r="E618" s="136"/>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c r="AR618" s="104"/>
      <c r="AS618" s="126"/>
      <c r="AT618" s="126"/>
      <c r="AU618" s="126"/>
      <c r="AV618" s="126"/>
      <c r="AW618" s="126"/>
      <c r="AX618" s="126"/>
      <c r="AY618" s="126"/>
      <c r="AZ618" s="126"/>
      <c r="BA618" s="126"/>
      <c r="BB618" s="126"/>
      <c r="BC618" s="126"/>
      <c r="BD618" s="126"/>
      <c r="BE618" s="126"/>
      <c r="BF618" s="126"/>
      <c r="BG618" s="126"/>
      <c r="BH618" s="126"/>
      <c r="BI618" s="126"/>
      <c r="BJ618" s="126"/>
      <c r="BK618" s="126"/>
      <c r="BL618" s="126"/>
      <c r="BM618" s="126"/>
      <c r="BN618" s="127"/>
    </row>
    <row r="619" spans="1:66" ht="8.25" customHeight="1">
      <c r="A619" s="135">
        <f>IF(A582="","",A582)</f>
      </c>
      <c r="B619" s="136"/>
      <c r="C619" s="136"/>
      <c r="D619" s="136"/>
      <c r="E619" s="136"/>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4"/>
      <c r="AN619" s="104"/>
      <c r="AO619" s="104"/>
      <c r="AP619" s="104"/>
      <c r="AQ619" s="104"/>
      <c r="AR619" s="104"/>
      <c r="AS619" s="126"/>
      <c r="AT619" s="126"/>
      <c r="AU619" s="126"/>
      <c r="AV619" s="126"/>
      <c r="AW619" s="126"/>
      <c r="AX619" s="126"/>
      <c r="AY619" s="126"/>
      <c r="AZ619" s="126"/>
      <c r="BA619" s="126"/>
      <c r="BB619" s="126"/>
      <c r="BC619" s="126"/>
      <c r="BD619" s="126"/>
      <c r="BE619" s="126"/>
      <c r="BF619" s="126"/>
      <c r="BG619" s="126"/>
      <c r="BH619" s="126"/>
      <c r="BI619" s="126"/>
      <c r="BJ619" s="126"/>
      <c r="BK619" s="126"/>
      <c r="BL619" s="126"/>
      <c r="BM619" s="126"/>
      <c r="BN619" s="127"/>
    </row>
    <row r="620" spans="1:66" ht="8.25" customHeight="1">
      <c r="A620" s="135"/>
      <c r="B620" s="136"/>
      <c r="C620" s="136"/>
      <c r="D620" s="136"/>
      <c r="E620" s="136"/>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4"/>
      <c r="AL620" s="104"/>
      <c r="AM620" s="104"/>
      <c r="AN620" s="104"/>
      <c r="AO620" s="104"/>
      <c r="AP620" s="104"/>
      <c r="AQ620" s="104"/>
      <c r="AR620" s="104"/>
      <c r="AS620" s="126"/>
      <c r="AT620" s="126"/>
      <c r="AU620" s="126"/>
      <c r="AV620" s="126"/>
      <c r="AW620" s="126"/>
      <c r="AX620" s="126"/>
      <c r="AY620" s="126"/>
      <c r="AZ620" s="126"/>
      <c r="BA620" s="126"/>
      <c r="BB620" s="126"/>
      <c r="BC620" s="126"/>
      <c r="BD620" s="126"/>
      <c r="BE620" s="126"/>
      <c r="BF620" s="126"/>
      <c r="BG620" s="126"/>
      <c r="BH620" s="126"/>
      <c r="BI620" s="126"/>
      <c r="BJ620" s="126"/>
      <c r="BK620" s="126"/>
      <c r="BL620" s="126"/>
      <c r="BM620" s="126"/>
      <c r="BN620" s="127"/>
    </row>
    <row r="621" spans="1:66" ht="8.25" customHeight="1">
      <c r="A621" s="135">
        <f>IF(A584="","",A584)</f>
      </c>
      <c r="B621" s="136"/>
      <c r="C621" s="136"/>
      <c r="D621" s="136"/>
      <c r="E621" s="136"/>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4"/>
      <c r="AL621" s="104"/>
      <c r="AM621" s="104"/>
      <c r="AN621" s="104"/>
      <c r="AO621" s="104"/>
      <c r="AP621" s="104"/>
      <c r="AQ621" s="104"/>
      <c r="AR621" s="104"/>
      <c r="AS621" s="126"/>
      <c r="AT621" s="126"/>
      <c r="AU621" s="126"/>
      <c r="AV621" s="126"/>
      <c r="AW621" s="126"/>
      <c r="AX621" s="126"/>
      <c r="AY621" s="126"/>
      <c r="AZ621" s="126"/>
      <c r="BA621" s="126"/>
      <c r="BB621" s="126"/>
      <c r="BC621" s="126"/>
      <c r="BD621" s="126"/>
      <c r="BE621" s="126"/>
      <c r="BF621" s="126"/>
      <c r="BG621" s="126"/>
      <c r="BH621" s="126"/>
      <c r="BI621" s="126"/>
      <c r="BJ621" s="126"/>
      <c r="BK621" s="126"/>
      <c r="BL621" s="126"/>
      <c r="BM621" s="126"/>
      <c r="BN621" s="127"/>
    </row>
    <row r="622" spans="1:66" ht="8.25" customHeight="1">
      <c r="A622" s="135"/>
      <c r="B622" s="136"/>
      <c r="C622" s="136"/>
      <c r="D622" s="136"/>
      <c r="E622" s="136"/>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4"/>
      <c r="AN622" s="104"/>
      <c r="AO622" s="104"/>
      <c r="AP622" s="104"/>
      <c r="AQ622" s="104"/>
      <c r="AR622" s="104"/>
      <c r="AS622" s="126"/>
      <c r="AT622" s="126"/>
      <c r="AU622" s="126"/>
      <c r="AV622" s="126"/>
      <c r="AW622" s="126"/>
      <c r="AX622" s="126"/>
      <c r="AY622" s="126"/>
      <c r="AZ622" s="126"/>
      <c r="BA622" s="126"/>
      <c r="BB622" s="126"/>
      <c r="BC622" s="126"/>
      <c r="BD622" s="126"/>
      <c r="BE622" s="126"/>
      <c r="BF622" s="126"/>
      <c r="BG622" s="126"/>
      <c r="BH622" s="126"/>
      <c r="BI622" s="126"/>
      <c r="BJ622" s="126"/>
      <c r="BK622" s="126"/>
      <c r="BL622" s="126"/>
      <c r="BM622" s="126"/>
      <c r="BN622" s="127"/>
    </row>
    <row r="623" spans="1:66" ht="8.25" customHeight="1">
      <c r="A623" s="240" t="s">
        <v>114</v>
      </c>
      <c r="B623" s="241"/>
      <c r="C623" s="241"/>
      <c r="D623" s="241"/>
      <c r="E623" s="241"/>
      <c r="F623" s="241"/>
      <c r="G623" s="241"/>
      <c r="H623" s="241"/>
      <c r="I623" s="241"/>
      <c r="J623" s="241"/>
      <c r="K623" s="241"/>
      <c r="L623" s="241"/>
      <c r="M623" s="241"/>
      <c r="N623" s="241"/>
      <c r="O623" s="241"/>
      <c r="P623" s="241"/>
      <c r="Q623" s="241"/>
      <c r="R623" s="241"/>
      <c r="S623" s="241"/>
      <c r="T623" s="241"/>
      <c r="U623" s="241"/>
      <c r="V623" s="241"/>
      <c r="W623" s="241"/>
      <c r="X623" s="241"/>
      <c r="Y623" s="241"/>
      <c r="Z623" s="241"/>
      <c r="AA623" s="241"/>
      <c r="AB623" s="241"/>
      <c r="AC623" s="241"/>
      <c r="AD623" s="241"/>
      <c r="AE623" s="241"/>
      <c r="AF623" s="241"/>
      <c r="AG623" s="241"/>
      <c r="AH623" s="241"/>
      <c r="AI623" s="241"/>
      <c r="AJ623" s="241"/>
      <c r="AK623" s="241"/>
      <c r="AL623" s="241"/>
      <c r="AM623" s="241"/>
      <c r="AN623" s="241"/>
      <c r="AO623" s="241"/>
      <c r="AP623" s="241"/>
      <c r="AQ623" s="241"/>
      <c r="AR623" s="241"/>
      <c r="AS623" s="241"/>
      <c r="AT623" s="241"/>
      <c r="AU623" s="241"/>
      <c r="AV623" s="241"/>
      <c r="AW623" s="241"/>
      <c r="AX623" s="241"/>
      <c r="AY623" s="241"/>
      <c r="AZ623" s="241"/>
      <c r="BA623" s="241"/>
      <c r="BB623" s="241"/>
      <c r="BC623" s="241"/>
      <c r="BD623" s="241"/>
      <c r="BE623" s="241"/>
      <c r="BF623" s="241"/>
      <c r="BG623" s="241"/>
      <c r="BH623" s="241"/>
      <c r="BI623" s="241"/>
      <c r="BJ623" s="241"/>
      <c r="BK623" s="241"/>
      <c r="BL623" s="241"/>
      <c r="BM623" s="241"/>
      <c r="BN623" s="242"/>
    </row>
    <row r="624" spans="1:66" ht="8.25" customHeight="1">
      <c r="A624" s="243"/>
      <c r="B624" s="244"/>
      <c r="C624" s="244"/>
      <c r="D624" s="244"/>
      <c r="E624" s="244"/>
      <c r="F624" s="244"/>
      <c r="G624" s="244"/>
      <c r="H624" s="244"/>
      <c r="I624" s="244"/>
      <c r="J624" s="244"/>
      <c r="K624" s="244"/>
      <c r="L624" s="244"/>
      <c r="M624" s="244"/>
      <c r="N624" s="244"/>
      <c r="O624" s="244"/>
      <c r="P624" s="244"/>
      <c r="Q624" s="244"/>
      <c r="R624" s="244"/>
      <c r="S624" s="244"/>
      <c r="T624" s="244"/>
      <c r="U624" s="244"/>
      <c r="V624" s="244"/>
      <c r="W624" s="244"/>
      <c r="X624" s="244"/>
      <c r="Y624" s="244"/>
      <c r="Z624" s="244"/>
      <c r="AA624" s="244"/>
      <c r="AB624" s="244"/>
      <c r="AC624" s="244"/>
      <c r="AD624" s="244"/>
      <c r="AE624" s="244"/>
      <c r="AF624" s="244"/>
      <c r="AG624" s="244"/>
      <c r="AH624" s="244"/>
      <c r="AI624" s="244"/>
      <c r="AJ624" s="244"/>
      <c r="AK624" s="244"/>
      <c r="AL624" s="244"/>
      <c r="AM624" s="244"/>
      <c r="AN624" s="244"/>
      <c r="AO624" s="244"/>
      <c r="AP624" s="244"/>
      <c r="AQ624" s="244"/>
      <c r="AR624" s="244"/>
      <c r="AS624" s="244"/>
      <c r="AT624" s="244"/>
      <c r="AU624" s="244"/>
      <c r="AV624" s="244"/>
      <c r="AW624" s="244"/>
      <c r="AX624" s="244"/>
      <c r="AY624" s="244"/>
      <c r="AZ624" s="244"/>
      <c r="BA624" s="244"/>
      <c r="BB624" s="244"/>
      <c r="BC624" s="244"/>
      <c r="BD624" s="244"/>
      <c r="BE624" s="244"/>
      <c r="BF624" s="244"/>
      <c r="BG624" s="244"/>
      <c r="BH624" s="244"/>
      <c r="BI624" s="244"/>
      <c r="BJ624" s="244"/>
      <c r="BK624" s="244"/>
      <c r="BL624" s="244"/>
      <c r="BM624" s="244"/>
      <c r="BN624" s="245"/>
    </row>
    <row r="625" spans="1:48" ht="8.25" customHeight="1">
      <c r="A625" s="8"/>
      <c r="B625" s="8">
        <v>1</v>
      </c>
      <c r="C625" s="8">
        <v>2</v>
      </c>
      <c r="D625" s="8">
        <v>3</v>
      </c>
      <c r="E625" s="8">
        <v>4</v>
      </c>
      <c r="F625" s="8">
        <v>5</v>
      </c>
      <c r="G625" s="8">
        <v>6</v>
      </c>
      <c r="H625" s="8">
        <v>7</v>
      </c>
      <c r="I625" s="8">
        <v>8</v>
      </c>
      <c r="J625" s="8">
        <v>9</v>
      </c>
      <c r="K625" s="8">
        <v>10</v>
      </c>
      <c r="L625" s="8">
        <v>11</v>
      </c>
      <c r="M625" s="8">
        <v>12</v>
      </c>
      <c r="N625" s="8">
        <v>13</v>
      </c>
      <c r="O625" s="8">
        <v>14</v>
      </c>
      <c r="P625" s="5">
        <v>15</v>
      </c>
      <c r="Q625" s="8"/>
      <c r="R625" s="8" t="s">
        <v>38</v>
      </c>
      <c r="S625" s="8" t="s">
        <v>39</v>
      </c>
      <c r="T625" s="8" t="s">
        <v>40</v>
      </c>
      <c r="U625" s="8" t="s">
        <v>41</v>
      </c>
      <c r="V625" s="8" t="s">
        <v>42</v>
      </c>
      <c r="W625" s="8" t="s">
        <v>43</v>
      </c>
      <c r="X625" s="8" t="s">
        <v>44</v>
      </c>
      <c r="Y625" s="8" t="s">
        <v>45</v>
      </c>
      <c r="Z625" s="8" t="s">
        <v>31</v>
      </c>
      <c r="AA625" s="8" t="s">
        <v>46</v>
      </c>
      <c r="AB625" s="8" t="s">
        <v>47</v>
      </c>
      <c r="AC625" s="9"/>
      <c r="AD625" s="9" t="s">
        <v>32</v>
      </c>
      <c r="AE625" s="9" t="s">
        <v>29</v>
      </c>
      <c r="AF625" s="9" t="s">
        <v>28</v>
      </c>
      <c r="AG625" s="9" t="s">
        <v>33</v>
      </c>
      <c r="AH625" s="9" t="s">
        <v>34</v>
      </c>
      <c r="AI625" s="9" t="s">
        <v>35</v>
      </c>
      <c r="AJ625" s="10" t="s">
        <v>63</v>
      </c>
      <c r="AK625" s="9" t="s">
        <v>36</v>
      </c>
      <c r="AL625" s="9" t="s">
        <v>49</v>
      </c>
      <c r="AM625" s="8"/>
      <c r="AN625" s="8" t="s">
        <v>51</v>
      </c>
      <c r="AO625" s="8">
        <v>10000</v>
      </c>
      <c r="AP625" s="8">
        <v>15000</v>
      </c>
      <c r="AQ625" s="8">
        <v>20000</v>
      </c>
      <c r="AR625" s="8">
        <v>30000</v>
      </c>
      <c r="AS625" s="8" t="s">
        <v>52</v>
      </c>
      <c r="AT625" s="8"/>
      <c r="AU625" s="8" t="s">
        <v>57</v>
      </c>
      <c r="AV625" s="8" t="s">
        <v>58</v>
      </c>
    </row>
    <row r="626" spans="1:48" ht="8.25" customHeight="1">
      <c r="A626" s="8"/>
      <c r="B626" s="8"/>
      <c r="C626" s="8"/>
      <c r="D626" s="8"/>
      <c r="E626" s="8"/>
      <c r="F626" s="8"/>
      <c r="G626" s="8"/>
      <c r="H626" s="8"/>
      <c r="I626" s="8"/>
      <c r="J626" s="8"/>
      <c r="K626" s="8"/>
      <c r="L626" s="8"/>
      <c r="M626" s="8"/>
      <c r="N626" s="8"/>
      <c r="O626" s="8"/>
      <c r="P626" s="5"/>
      <c r="Q626" s="8"/>
      <c r="R626" s="8"/>
      <c r="S626" s="8"/>
      <c r="T626" s="8"/>
      <c r="U626" s="8"/>
      <c r="V626" s="8"/>
      <c r="W626" s="8"/>
      <c r="X626" s="8"/>
      <c r="Y626" s="8"/>
      <c r="Z626" s="8"/>
      <c r="AA626" s="8"/>
      <c r="AB626" s="8"/>
      <c r="AC626" s="9"/>
      <c r="AD626" s="9"/>
      <c r="AE626" s="9"/>
      <c r="AF626" s="9"/>
      <c r="AG626" s="9"/>
      <c r="AH626" s="9"/>
      <c r="AI626" s="9"/>
      <c r="AJ626" s="10"/>
      <c r="AK626" s="9"/>
      <c r="AL626" s="9"/>
      <c r="AM626" s="8"/>
      <c r="AN626" s="8"/>
      <c r="AO626" s="8"/>
      <c r="AP626" s="8"/>
      <c r="AQ626" s="8"/>
      <c r="AR626" s="8"/>
      <c r="AS626" s="8"/>
      <c r="AT626" s="5"/>
      <c r="AU626" s="5"/>
      <c r="AV626" s="5"/>
    </row>
    <row r="627" spans="1:48" ht="8.25" customHeight="1">
      <c r="A627" s="8"/>
      <c r="B627" s="8"/>
      <c r="C627" s="8"/>
      <c r="D627" s="8"/>
      <c r="E627" s="8"/>
      <c r="F627" s="8"/>
      <c r="G627" s="8"/>
      <c r="H627" s="8"/>
      <c r="I627" s="8"/>
      <c r="J627" s="8"/>
      <c r="K627" s="8"/>
      <c r="L627" s="8"/>
      <c r="M627" s="8"/>
      <c r="N627" s="8"/>
      <c r="O627" s="8"/>
      <c r="P627" s="5"/>
      <c r="Q627" s="8"/>
      <c r="R627" s="8"/>
      <c r="S627" s="8"/>
      <c r="T627" s="8"/>
      <c r="U627" s="8"/>
      <c r="V627" s="8"/>
      <c r="W627" s="8"/>
      <c r="X627" s="8"/>
      <c r="Y627" s="8"/>
      <c r="Z627" s="8"/>
      <c r="AA627" s="8"/>
      <c r="AB627" s="8"/>
      <c r="AC627" s="9"/>
      <c r="AD627" s="9"/>
      <c r="AE627" s="9"/>
      <c r="AF627" s="9"/>
      <c r="AG627" s="9"/>
      <c r="AH627" s="9"/>
      <c r="AI627" s="9"/>
      <c r="AJ627" s="10"/>
      <c r="AK627" s="9"/>
      <c r="AL627" s="9"/>
      <c r="AM627" s="8"/>
      <c r="AN627" s="8"/>
      <c r="AO627" s="8"/>
      <c r="AP627" s="8"/>
      <c r="AQ627" s="8"/>
      <c r="AR627" s="8"/>
      <c r="AS627" s="8"/>
      <c r="AT627" s="5"/>
      <c r="AU627" s="5"/>
      <c r="AV627" s="5"/>
    </row>
    <row r="628" spans="13:44" ht="8.25" customHeight="1">
      <c r="M628" s="7"/>
      <c r="N628" s="7"/>
      <c r="O628" s="7"/>
      <c r="P628" s="7"/>
      <c r="Q628" s="7"/>
      <c r="R628" s="7"/>
      <c r="S628" s="7"/>
      <c r="T628" s="7"/>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row>
    <row r="630" spans="1:66" ht="8.25" customHeight="1">
      <c r="A630" s="207" t="s">
        <v>162</v>
      </c>
      <c r="B630" s="207"/>
      <c r="C630" s="207"/>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207"/>
      <c r="AL630" s="207"/>
      <c r="AM630" s="207"/>
      <c r="AN630" s="207"/>
      <c r="AO630" s="207"/>
      <c r="AP630" s="207"/>
      <c r="AQ630" s="207"/>
      <c r="AR630" s="207"/>
      <c r="AS630" s="207"/>
      <c r="AT630" s="207"/>
      <c r="AU630" s="207"/>
      <c r="AV630" s="207"/>
      <c r="AW630" s="207"/>
      <c r="AX630" s="207"/>
      <c r="AY630" s="207"/>
      <c r="AZ630" s="207"/>
      <c r="BA630" s="207"/>
      <c r="BB630" s="207"/>
      <c r="BC630" s="207"/>
      <c r="BD630" s="207"/>
      <c r="BE630" s="207"/>
      <c r="BF630" s="207"/>
      <c r="BG630" s="207"/>
      <c r="BH630" s="36" t="s">
        <v>197</v>
      </c>
      <c r="BI630" s="36"/>
      <c r="BJ630" s="36"/>
      <c r="BK630" s="36"/>
      <c r="BL630" s="36"/>
      <c r="BM630" s="36"/>
      <c r="BN630" s="36"/>
    </row>
    <row r="631" spans="1:66" ht="8.25" customHeight="1">
      <c r="A631" s="207"/>
      <c r="B631" s="207"/>
      <c r="C631" s="207"/>
      <c r="D631" s="207"/>
      <c r="E631" s="207"/>
      <c r="F631" s="207"/>
      <c r="G631" s="207"/>
      <c r="H631" s="207"/>
      <c r="I631" s="207"/>
      <c r="J631" s="207"/>
      <c r="K631" s="207"/>
      <c r="L631" s="207"/>
      <c r="M631" s="207"/>
      <c r="N631" s="207"/>
      <c r="O631" s="207"/>
      <c r="P631" s="207"/>
      <c r="Q631" s="207"/>
      <c r="R631" s="207"/>
      <c r="S631" s="207"/>
      <c r="T631" s="207"/>
      <c r="U631" s="207"/>
      <c r="V631" s="207"/>
      <c r="W631" s="207"/>
      <c r="X631" s="207"/>
      <c r="Y631" s="207"/>
      <c r="Z631" s="207"/>
      <c r="AA631" s="207"/>
      <c r="AB631" s="207"/>
      <c r="AC631" s="207"/>
      <c r="AD631" s="207"/>
      <c r="AE631" s="207"/>
      <c r="AF631" s="207"/>
      <c r="AG631" s="207"/>
      <c r="AH631" s="207"/>
      <c r="AI631" s="207"/>
      <c r="AJ631" s="207"/>
      <c r="AK631" s="207"/>
      <c r="AL631" s="207"/>
      <c r="AM631" s="207"/>
      <c r="AN631" s="207"/>
      <c r="AO631" s="207"/>
      <c r="AP631" s="207"/>
      <c r="AQ631" s="207"/>
      <c r="AR631" s="207"/>
      <c r="AS631" s="207"/>
      <c r="AT631" s="207"/>
      <c r="AU631" s="207"/>
      <c r="AV631" s="207"/>
      <c r="AW631" s="207"/>
      <c r="AX631" s="207"/>
      <c r="AY631" s="207"/>
      <c r="AZ631" s="207"/>
      <c r="BA631" s="207"/>
      <c r="BB631" s="207"/>
      <c r="BC631" s="207"/>
      <c r="BD631" s="207"/>
      <c r="BE631" s="207"/>
      <c r="BF631" s="207"/>
      <c r="BG631" s="207"/>
      <c r="BH631" s="36"/>
      <c r="BI631" s="36"/>
      <c r="BJ631" s="36"/>
      <c r="BK631" s="36"/>
      <c r="BL631" s="36"/>
      <c r="BM631" s="36"/>
      <c r="BN631" s="36"/>
    </row>
  </sheetData>
  <sheetProtection password="C891" sheet="1" objects="1" scenarios="1"/>
  <mergeCells count="613">
    <mergeCell ref="A381:BN382"/>
    <mergeCell ref="A383:BN384"/>
    <mergeCell ref="A385:BN386"/>
    <mergeCell ref="A387:BN388"/>
    <mergeCell ref="AA213:AL214"/>
    <mergeCell ref="AM213:AT214"/>
    <mergeCell ref="AU213:BF214"/>
    <mergeCell ref="BG213:BN214"/>
    <mergeCell ref="D259:E260"/>
    <mergeCell ref="G259:BK260"/>
    <mergeCell ref="A345:B346"/>
    <mergeCell ref="A313:BN315"/>
    <mergeCell ref="A272:BN277"/>
    <mergeCell ref="A450:BG451"/>
    <mergeCell ref="BH450:BN451"/>
    <mergeCell ref="D262:BK268"/>
    <mergeCell ref="A369:BN370"/>
    <mergeCell ref="A371:BN372"/>
    <mergeCell ref="A373:BN374"/>
    <mergeCell ref="A375:BN376"/>
    <mergeCell ref="A377:BN378"/>
    <mergeCell ref="A379:BN380"/>
    <mergeCell ref="A389:BN390"/>
    <mergeCell ref="AU209:BF210"/>
    <mergeCell ref="BG209:BN210"/>
    <mergeCell ref="A211:M212"/>
    <mergeCell ref="N211:S212"/>
    <mergeCell ref="T211:Z212"/>
    <mergeCell ref="AA211:AL212"/>
    <mergeCell ref="AM211:AT212"/>
    <mergeCell ref="AU211:BF212"/>
    <mergeCell ref="BG211:BN212"/>
    <mergeCell ref="A207:M208"/>
    <mergeCell ref="N207:S208"/>
    <mergeCell ref="T207:Z208"/>
    <mergeCell ref="AA207:AL208"/>
    <mergeCell ref="AM205:AT206"/>
    <mergeCell ref="A209:M210"/>
    <mergeCell ref="N209:S210"/>
    <mergeCell ref="T209:Z210"/>
    <mergeCell ref="AA209:AL210"/>
    <mergeCell ref="AM209:AT210"/>
    <mergeCell ref="AU203:BF204"/>
    <mergeCell ref="BG203:BN204"/>
    <mergeCell ref="AU205:BF206"/>
    <mergeCell ref="BG205:BN206"/>
    <mergeCell ref="AM207:AT208"/>
    <mergeCell ref="AU207:BF208"/>
    <mergeCell ref="BG207:BN208"/>
    <mergeCell ref="AU197:BF198"/>
    <mergeCell ref="BG197:BN198"/>
    <mergeCell ref="AU199:BF200"/>
    <mergeCell ref="BG199:BN200"/>
    <mergeCell ref="AU201:BF202"/>
    <mergeCell ref="BG201:BN202"/>
    <mergeCell ref="AU191:BF192"/>
    <mergeCell ref="BG191:BN192"/>
    <mergeCell ref="AU193:BF194"/>
    <mergeCell ref="BG193:BN194"/>
    <mergeCell ref="AU195:BF196"/>
    <mergeCell ref="BG195:BN196"/>
    <mergeCell ref="AM197:AT198"/>
    <mergeCell ref="AM199:AT200"/>
    <mergeCell ref="AM201:AT202"/>
    <mergeCell ref="AM191:AT192"/>
    <mergeCell ref="AM193:AT194"/>
    <mergeCell ref="AM195:AT196"/>
    <mergeCell ref="A203:M204"/>
    <mergeCell ref="N203:S204"/>
    <mergeCell ref="T203:Z204"/>
    <mergeCell ref="AA203:AL204"/>
    <mergeCell ref="AM203:AT204"/>
    <mergeCell ref="N205:S206"/>
    <mergeCell ref="T205:Z206"/>
    <mergeCell ref="AA205:AL206"/>
    <mergeCell ref="A205:M206"/>
    <mergeCell ref="A201:M202"/>
    <mergeCell ref="N201:S202"/>
    <mergeCell ref="T201:Z202"/>
    <mergeCell ref="AA201:AL202"/>
    <mergeCell ref="A199:M200"/>
    <mergeCell ref="N199:S200"/>
    <mergeCell ref="T199:Z200"/>
    <mergeCell ref="AA199:AL200"/>
    <mergeCell ref="A197:M198"/>
    <mergeCell ref="N197:S198"/>
    <mergeCell ref="T197:Z198"/>
    <mergeCell ref="A85:K86"/>
    <mergeCell ref="L85:O86"/>
    <mergeCell ref="Q85:AA86"/>
    <mergeCell ref="AA197:AL198"/>
    <mergeCell ref="AB85:AE86"/>
    <mergeCell ref="N189:S190"/>
    <mergeCell ref="AU189:BF190"/>
    <mergeCell ref="BG189:BN190"/>
    <mergeCell ref="T189:Z190"/>
    <mergeCell ref="AA189:AL190"/>
    <mergeCell ref="AM189:AT190"/>
    <mergeCell ref="A84:AF84"/>
    <mergeCell ref="I71:AF72"/>
    <mergeCell ref="BH179:BN180"/>
    <mergeCell ref="A179:BG180"/>
    <mergeCell ref="A187:BN188"/>
    <mergeCell ref="A80:AF80"/>
    <mergeCell ref="A81:K82"/>
    <mergeCell ref="L81:O82"/>
    <mergeCell ref="Q81:AA82"/>
    <mergeCell ref="AB81:AE82"/>
    <mergeCell ref="Y156:Z157"/>
    <mergeCell ref="I68:AF69"/>
    <mergeCell ref="BO344:BP344"/>
    <mergeCell ref="I58:AF58"/>
    <mergeCell ref="I59:AF60"/>
    <mergeCell ref="I61:AF61"/>
    <mergeCell ref="I62:AF63"/>
    <mergeCell ref="I65:AF66"/>
    <mergeCell ref="I67:AF67"/>
    <mergeCell ref="A77:K78"/>
    <mergeCell ref="Q77:AA78"/>
    <mergeCell ref="W436:AR436"/>
    <mergeCell ref="AS436:BN436"/>
    <mergeCell ref="I56:AF57"/>
    <mergeCell ref="BO342:BP342"/>
    <mergeCell ref="AS437:BN438"/>
    <mergeCell ref="AW172:AZ173"/>
    <mergeCell ref="BA172:BL173"/>
    <mergeCell ref="Y172:Z173"/>
    <mergeCell ref="A434:BN435"/>
    <mergeCell ref="D226:AE227"/>
    <mergeCell ref="BO338:BP338"/>
    <mergeCell ref="BO339:BP339"/>
    <mergeCell ref="BO343:BP343"/>
    <mergeCell ref="A437:V438"/>
    <mergeCell ref="W437:AR438"/>
    <mergeCell ref="BO341:BP341"/>
    <mergeCell ref="C345:BN346"/>
    <mergeCell ref="A431:BN432"/>
    <mergeCell ref="A433:BN433"/>
    <mergeCell ref="A436:V436"/>
    <mergeCell ref="AC232:AG233"/>
    <mergeCell ref="D232:AB233"/>
    <mergeCell ref="A223:BN224"/>
    <mergeCell ref="AF226:AG227"/>
    <mergeCell ref="BO336:BP336"/>
    <mergeCell ref="BO337:BP337"/>
    <mergeCell ref="A330:BN331"/>
    <mergeCell ref="A316:BN317"/>
    <mergeCell ref="A285:BN286"/>
    <mergeCell ref="A299:BN300"/>
    <mergeCell ref="A355:BN356"/>
    <mergeCell ref="A281:BN282"/>
    <mergeCell ref="A283:BN284"/>
    <mergeCell ref="A287:BN289"/>
    <mergeCell ref="A336:BN338"/>
    <mergeCell ref="A309:BN310"/>
    <mergeCell ref="A318:BN319"/>
    <mergeCell ref="A311:BN312"/>
    <mergeCell ref="A328:BN329"/>
    <mergeCell ref="A339:BN341"/>
    <mergeCell ref="A347:B348"/>
    <mergeCell ref="C347:BN348"/>
    <mergeCell ref="A362:BN367"/>
    <mergeCell ref="AW156:BL157"/>
    <mergeCell ref="Y159:Z160"/>
    <mergeCell ref="AB156:AQ157"/>
    <mergeCell ref="AT159:AU160"/>
    <mergeCell ref="AT156:AU157"/>
    <mergeCell ref="A189:M190"/>
    <mergeCell ref="A353:BN354"/>
    <mergeCell ref="A623:BN624"/>
    <mergeCell ref="F621:P622"/>
    <mergeCell ref="Q621:AD622"/>
    <mergeCell ref="A392:BN393"/>
    <mergeCell ref="A394:BN429"/>
    <mergeCell ref="A270:BG271"/>
    <mergeCell ref="A323:BN327"/>
    <mergeCell ref="A332:BN333"/>
    <mergeCell ref="A334:BN335"/>
    <mergeCell ref="A351:BN352"/>
    <mergeCell ref="BD615:BN616"/>
    <mergeCell ref="BD617:BN618"/>
    <mergeCell ref="BD619:BN620"/>
    <mergeCell ref="A630:BG631"/>
    <mergeCell ref="BH630:BN631"/>
    <mergeCell ref="A459:BN460"/>
    <mergeCell ref="A462:BN463"/>
    <mergeCell ref="A464:BN465"/>
    <mergeCell ref="A466:BN467"/>
    <mergeCell ref="A540:BG541"/>
    <mergeCell ref="D169:E170"/>
    <mergeCell ref="AE621:AR622"/>
    <mergeCell ref="AS621:BC622"/>
    <mergeCell ref="A279:BN280"/>
    <mergeCell ref="AB172:AQ173"/>
    <mergeCell ref="AT172:AU173"/>
    <mergeCell ref="A468:BN469"/>
    <mergeCell ref="A360:BG361"/>
    <mergeCell ref="BH270:BN271"/>
    <mergeCell ref="BD621:BN622"/>
    <mergeCell ref="D172:E173"/>
    <mergeCell ref="G172:V173"/>
    <mergeCell ref="A213:M214"/>
    <mergeCell ref="N213:S214"/>
    <mergeCell ref="T213:Z214"/>
    <mergeCell ref="A191:M192"/>
    <mergeCell ref="N191:S192"/>
    <mergeCell ref="T191:Z192"/>
    <mergeCell ref="A193:M194"/>
    <mergeCell ref="N193:S194"/>
    <mergeCell ref="AS613:BC614"/>
    <mergeCell ref="BD609:BN610"/>
    <mergeCell ref="BD611:BN612"/>
    <mergeCell ref="BD605:BN606"/>
    <mergeCell ref="BD607:BN608"/>
    <mergeCell ref="AS609:BC610"/>
    <mergeCell ref="AS607:BC608"/>
    <mergeCell ref="BD613:BN614"/>
    <mergeCell ref="AE615:AR616"/>
    <mergeCell ref="A621:E622"/>
    <mergeCell ref="AS619:BC620"/>
    <mergeCell ref="F617:P618"/>
    <mergeCell ref="Q617:AD618"/>
    <mergeCell ref="F619:P620"/>
    <mergeCell ref="Q619:AD620"/>
    <mergeCell ref="AE619:AR620"/>
    <mergeCell ref="AE617:AR618"/>
    <mergeCell ref="AS617:BC618"/>
    <mergeCell ref="F611:P612"/>
    <mergeCell ref="AS615:BC616"/>
    <mergeCell ref="Q611:AD612"/>
    <mergeCell ref="AE611:AR612"/>
    <mergeCell ref="AS611:BC612"/>
    <mergeCell ref="F613:P614"/>
    <mergeCell ref="Q613:AD614"/>
    <mergeCell ref="AE613:AR614"/>
    <mergeCell ref="F615:P616"/>
    <mergeCell ref="Q615:AD616"/>
    <mergeCell ref="F605:P606"/>
    <mergeCell ref="Q605:AD606"/>
    <mergeCell ref="AS605:BC606"/>
    <mergeCell ref="F609:P610"/>
    <mergeCell ref="Q609:AD610"/>
    <mergeCell ref="AE609:AR610"/>
    <mergeCell ref="AE605:AR606"/>
    <mergeCell ref="F607:P608"/>
    <mergeCell ref="Q607:AD608"/>
    <mergeCell ref="AE607:AR608"/>
    <mergeCell ref="BD603:BN604"/>
    <mergeCell ref="F601:P602"/>
    <mergeCell ref="Q591:AD592"/>
    <mergeCell ref="Q601:AD602"/>
    <mergeCell ref="AS601:BC602"/>
    <mergeCell ref="AE601:AR602"/>
    <mergeCell ref="BD591:BN592"/>
    <mergeCell ref="AS593:BC594"/>
    <mergeCell ref="F603:P604"/>
    <mergeCell ref="Q603:AD604"/>
    <mergeCell ref="AE603:AR604"/>
    <mergeCell ref="AS603:BC604"/>
    <mergeCell ref="A601:E602"/>
    <mergeCell ref="A470:BN471"/>
    <mergeCell ref="A554:E555"/>
    <mergeCell ref="BD601:BN602"/>
    <mergeCell ref="BH540:BN541"/>
    <mergeCell ref="S560:BG561"/>
    <mergeCell ref="S580:BG581"/>
    <mergeCell ref="A603:E604"/>
    <mergeCell ref="A619:E620"/>
    <mergeCell ref="A605:E606"/>
    <mergeCell ref="A607:E608"/>
    <mergeCell ref="A609:E610"/>
    <mergeCell ref="A611:E612"/>
    <mergeCell ref="A613:E614"/>
    <mergeCell ref="A615:E616"/>
    <mergeCell ref="A617:E618"/>
    <mergeCell ref="F599:P600"/>
    <mergeCell ref="F574:R575"/>
    <mergeCell ref="A589:BN590"/>
    <mergeCell ref="F584:R585"/>
    <mergeCell ref="BD593:BN594"/>
    <mergeCell ref="BH584:BN585"/>
    <mergeCell ref="A584:E585"/>
    <mergeCell ref="A595:E596"/>
    <mergeCell ref="S582:BG583"/>
    <mergeCell ref="A578:E579"/>
    <mergeCell ref="A552:BN553"/>
    <mergeCell ref="F564:R565"/>
    <mergeCell ref="A556:E557"/>
    <mergeCell ref="A599:E600"/>
    <mergeCell ref="Q599:AD600"/>
    <mergeCell ref="AE595:AR596"/>
    <mergeCell ref="A591:E592"/>
    <mergeCell ref="AE593:AR594"/>
    <mergeCell ref="F593:P594"/>
    <mergeCell ref="Q593:AD594"/>
    <mergeCell ref="A472:BN473"/>
    <mergeCell ref="A474:BN475"/>
    <mergeCell ref="A542:BN547"/>
    <mergeCell ref="A549:BN550"/>
    <mergeCell ref="A476:BN477"/>
    <mergeCell ref="A478:BN479"/>
    <mergeCell ref="A480:BN481"/>
    <mergeCell ref="AJ57:AK58"/>
    <mergeCell ref="AJ60:AK61"/>
    <mergeCell ref="I70:AF70"/>
    <mergeCell ref="AS599:BC600"/>
    <mergeCell ref="S562:BG563"/>
    <mergeCell ref="AJ75:AK76"/>
    <mergeCell ref="AJ81:AK82"/>
    <mergeCell ref="A74:AF75"/>
    <mergeCell ref="A560:E561"/>
    <mergeCell ref="A76:AF76"/>
    <mergeCell ref="AM57:BM58"/>
    <mergeCell ref="AM75:BM76"/>
    <mergeCell ref="AM60:BM61"/>
    <mergeCell ref="AM63:BM64"/>
    <mergeCell ref="AM66:BM67"/>
    <mergeCell ref="AM69:BM70"/>
    <mergeCell ref="B104:C105"/>
    <mergeCell ref="A98:U99"/>
    <mergeCell ref="B101:C102"/>
    <mergeCell ref="E101:T102"/>
    <mergeCell ref="AS98:BN99"/>
    <mergeCell ref="AW104:BM105"/>
    <mergeCell ref="AJ78:AK79"/>
    <mergeCell ref="AM78:BM79"/>
    <mergeCell ref="AM81:AP82"/>
    <mergeCell ref="AQ81:BM82"/>
    <mergeCell ref="A91:BN96"/>
    <mergeCell ref="BH89:BN90"/>
    <mergeCell ref="A89:BG90"/>
    <mergeCell ref="L77:O78"/>
    <mergeCell ref="AB77:AE78"/>
    <mergeCell ref="N195:S196"/>
    <mergeCell ref="T195:Z196"/>
    <mergeCell ref="AA195:AL196"/>
    <mergeCell ref="W98:AQ99"/>
    <mergeCell ref="AA104:AP105"/>
    <mergeCell ref="AA191:AL192"/>
    <mergeCell ref="AM169:BL170"/>
    <mergeCell ref="AT162:AU163"/>
    <mergeCell ref="AW107:BM108"/>
    <mergeCell ref="X107:Y108"/>
    <mergeCell ref="AY50:BN51"/>
    <mergeCell ref="AM54:BM55"/>
    <mergeCell ref="AI49:AX49"/>
    <mergeCell ref="A50:AF51"/>
    <mergeCell ref="A53:H54"/>
    <mergeCell ref="A55:H55"/>
    <mergeCell ref="I52:AF52"/>
    <mergeCell ref="I53:AF54"/>
    <mergeCell ref="AJ54:AK55"/>
    <mergeCell ref="I55:AF55"/>
    <mergeCell ref="A16:BN16"/>
    <mergeCell ref="W19:AR19"/>
    <mergeCell ref="AS19:BN19"/>
    <mergeCell ref="Q29:AF30"/>
    <mergeCell ref="AG29:AV30"/>
    <mergeCell ref="AW29:BN30"/>
    <mergeCell ref="A17:BN18"/>
    <mergeCell ref="A19:V19"/>
    <mergeCell ref="A22:V22"/>
    <mergeCell ref="A25:BN25"/>
    <mergeCell ref="A23:V24"/>
    <mergeCell ref="W23:AR24"/>
    <mergeCell ref="AS23:BN24"/>
    <mergeCell ref="A34:BN34"/>
    <mergeCell ref="A28:P28"/>
    <mergeCell ref="A29:P30"/>
    <mergeCell ref="AS22:BN22"/>
    <mergeCell ref="W22:AR22"/>
    <mergeCell ref="AS40:BN40"/>
    <mergeCell ref="A26:BN27"/>
    <mergeCell ref="A37:BN37"/>
    <mergeCell ref="A35:BN36"/>
    <mergeCell ref="Q28:AF28"/>
    <mergeCell ref="AG28:AV28"/>
    <mergeCell ref="AW28:BN28"/>
    <mergeCell ref="A38:BN39"/>
    <mergeCell ref="A40:V40"/>
    <mergeCell ref="W40:AR40"/>
    <mergeCell ref="A1:BN6"/>
    <mergeCell ref="A14:BN15"/>
    <mergeCell ref="A13:BN13"/>
    <mergeCell ref="A11:BN12"/>
    <mergeCell ref="A7:BN10"/>
    <mergeCell ref="A20:V21"/>
    <mergeCell ref="W20:AR21"/>
    <mergeCell ref="AS20:BN21"/>
    <mergeCell ref="AD47:AF48"/>
    <mergeCell ref="A52:H52"/>
    <mergeCell ref="AS44:BN45"/>
    <mergeCell ref="A32:BN33"/>
    <mergeCell ref="A41:V42"/>
    <mergeCell ref="W41:AR42"/>
    <mergeCell ref="AS41:BN42"/>
    <mergeCell ref="A43:V43"/>
    <mergeCell ref="W43:AR43"/>
    <mergeCell ref="AS43:BN43"/>
    <mergeCell ref="AJ69:AK70"/>
    <mergeCell ref="AJ72:AK73"/>
    <mergeCell ref="A44:V45"/>
    <mergeCell ref="W44:AR45"/>
    <mergeCell ref="AI47:BN48"/>
    <mergeCell ref="AI52:BN52"/>
    <mergeCell ref="AY49:BN49"/>
    <mergeCell ref="AI50:AX51"/>
    <mergeCell ref="A47:AC48"/>
    <mergeCell ref="A56:H57"/>
    <mergeCell ref="B107:C108"/>
    <mergeCell ref="B110:C111"/>
    <mergeCell ref="E110:T111"/>
    <mergeCell ref="AJ63:AK64"/>
    <mergeCell ref="AJ66:AK67"/>
    <mergeCell ref="AI84:BN86"/>
    <mergeCell ref="A68:H69"/>
    <mergeCell ref="A70:H70"/>
    <mergeCell ref="AM72:BM73"/>
    <mergeCell ref="E107:T108"/>
    <mergeCell ref="E104:T105"/>
    <mergeCell ref="AW101:BM102"/>
    <mergeCell ref="AT107:AU108"/>
    <mergeCell ref="AT101:AU102"/>
    <mergeCell ref="AA107:AP108"/>
    <mergeCell ref="AT104:AU105"/>
    <mergeCell ref="AA101:AP102"/>
    <mergeCell ref="X101:Y102"/>
    <mergeCell ref="X104:Y105"/>
    <mergeCell ref="X110:Y111"/>
    <mergeCell ref="AB120:AO121"/>
    <mergeCell ref="G120:T121"/>
    <mergeCell ref="A117:BN118"/>
    <mergeCell ref="AA110:AP111"/>
    <mergeCell ref="D120:E121"/>
    <mergeCell ref="AT110:AU111"/>
    <mergeCell ref="AE113:AP114"/>
    <mergeCell ref="E113:H114"/>
    <mergeCell ref="AT113:AU114"/>
    <mergeCell ref="G153:V154"/>
    <mergeCell ref="D123:E124"/>
    <mergeCell ref="G123:T124"/>
    <mergeCell ref="A134:BN135"/>
    <mergeCell ref="AW137:AZ138"/>
    <mergeCell ref="BA140:BL141"/>
    <mergeCell ref="D147:E148"/>
    <mergeCell ref="AT123:AU124"/>
    <mergeCell ref="AB123:AO124"/>
    <mergeCell ref="Y123:Z124"/>
    <mergeCell ref="AB150:AQ151"/>
    <mergeCell ref="A144:BN145"/>
    <mergeCell ref="AW147:BL148"/>
    <mergeCell ref="D137:E138"/>
    <mergeCell ref="BA137:BL138"/>
    <mergeCell ref="AT140:AU141"/>
    <mergeCell ref="AW140:AZ141"/>
    <mergeCell ref="G140:T141"/>
    <mergeCell ref="Y140:Z141"/>
    <mergeCell ref="AB140:AO141"/>
    <mergeCell ref="G130:T131"/>
    <mergeCell ref="D150:E151"/>
    <mergeCell ref="Y130:Z131"/>
    <mergeCell ref="D130:E131"/>
    <mergeCell ref="G147:V148"/>
    <mergeCell ref="Y137:Z138"/>
    <mergeCell ref="G137:T138"/>
    <mergeCell ref="G150:V151"/>
    <mergeCell ref="Y150:Z151"/>
    <mergeCell ref="D140:E141"/>
    <mergeCell ref="BA113:BL114"/>
    <mergeCell ref="AW113:AZ114"/>
    <mergeCell ref="X113:Y114"/>
    <mergeCell ref="B113:C114"/>
    <mergeCell ref="AT120:AU121"/>
    <mergeCell ref="I113:T114"/>
    <mergeCell ref="Y120:Z121"/>
    <mergeCell ref="AT130:AU131"/>
    <mergeCell ref="AB130:AO131"/>
    <mergeCell ref="AT137:AU138"/>
    <mergeCell ref="AB137:AO138"/>
    <mergeCell ref="AW110:BM111"/>
    <mergeCell ref="AW130:BJ131"/>
    <mergeCell ref="AW120:BJ121"/>
    <mergeCell ref="AW123:BJ124"/>
    <mergeCell ref="AA113:AD114"/>
    <mergeCell ref="A127:BN128"/>
    <mergeCell ref="S564:BG565"/>
    <mergeCell ref="S570:BG571"/>
    <mergeCell ref="AW153:BL154"/>
    <mergeCell ref="BH572:BN573"/>
    <mergeCell ref="BH564:BN565"/>
    <mergeCell ref="BH566:BN567"/>
    <mergeCell ref="A320:BN322"/>
    <mergeCell ref="S566:BG567"/>
    <mergeCell ref="S568:BG569"/>
    <mergeCell ref="D153:E154"/>
    <mergeCell ref="A597:E598"/>
    <mergeCell ref="A582:E583"/>
    <mergeCell ref="A580:E581"/>
    <mergeCell ref="F580:R581"/>
    <mergeCell ref="F582:R583"/>
    <mergeCell ref="F595:P596"/>
    <mergeCell ref="Q595:AD596"/>
    <mergeCell ref="F578:R579"/>
    <mergeCell ref="F597:P598"/>
    <mergeCell ref="Q597:AD598"/>
    <mergeCell ref="A586:BN587"/>
    <mergeCell ref="F591:P592"/>
    <mergeCell ref="A593:E594"/>
    <mergeCell ref="AS591:BC592"/>
    <mergeCell ref="AS595:BC596"/>
    <mergeCell ref="S584:BG585"/>
    <mergeCell ref="AE591:AR592"/>
    <mergeCell ref="BD599:BN600"/>
    <mergeCell ref="BD597:BN598"/>
    <mergeCell ref="S578:BG579"/>
    <mergeCell ref="BH578:BN579"/>
    <mergeCell ref="BD595:BN596"/>
    <mergeCell ref="BH582:BN583"/>
    <mergeCell ref="BH580:BN581"/>
    <mergeCell ref="AE599:AR600"/>
    <mergeCell ref="AE597:AR598"/>
    <mergeCell ref="AS597:BC598"/>
    <mergeCell ref="F568:R569"/>
    <mergeCell ref="A570:E571"/>
    <mergeCell ref="S576:BG577"/>
    <mergeCell ref="F576:R577"/>
    <mergeCell ref="A572:E573"/>
    <mergeCell ref="F570:R571"/>
    <mergeCell ref="A576:E577"/>
    <mergeCell ref="A574:E575"/>
    <mergeCell ref="F572:R573"/>
    <mergeCell ref="T193:Z194"/>
    <mergeCell ref="AA193:AL194"/>
    <mergeCell ref="A195:M196"/>
    <mergeCell ref="BH574:BN575"/>
    <mergeCell ref="BH576:BN577"/>
    <mergeCell ref="S574:BG575"/>
    <mergeCell ref="F566:R567"/>
    <mergeCell ref="BH568:BN569"/>
    <mergeCell ref="BH570:BN571"/>
    <mergeCell ref="S572:BG573"/>
    <mergeCell ref="A290:BN291"/>
    <mergeCell ref="A292:BN293"/>
    <mergeCell ref="A304:BN306"/>
    <mergeCell ref="A301:BN303"/>
    <mergeCell ref="A294:BN295"/>
    <mergeCell ref="A296:BN298"/>
    <mergeCell ref="AW162:AZ163"/>
    <mergeCell ref="BA162:BL163"/>
    <mergeCell ref="AW159:BL160"/>
    <mergeCell ref="G162:V163"/>
    <mergeCell ref="AB162:AQ163"/>
    <mergeCell ref="AJ169:AK170"/>
    <mergeCell ref="G169:AF170"/>
    <mergeCell ref="AB159:AQ160"/>
    <mergeCell ref="S556:BG557"/>
    <mergeCell ref="F562:R563"/>
    <mergeCell ref="A558:E559"/>
    <mergeCell ref="BH558:BN559"/>
    <mergeCell ref="S558:BG559"/>
    <mergeCell ref="BH560:BN561"/>
    <mergeCell ref="F558:R559"/>
    <mergeCell ref="F560:R561"/>
    <mergeCell ref="A562:E563"/>
    <mergeCell ref="A564:E565"/>
    <mergeCell ref="A566:E567"/>
    <mergeCell ref="A568:E569"/>
    <mergeCell ref="S554:BG555"/>
    <mergeCell ref="BH562:BN563"/>
    <mergeCell ref="BH556:BN557"/>
    <mergeCell ref="F554:R555"/>
    <mergeCell ref="F556:R557"/>
    <mergeCell ref="BH554:BN555"/>
    <mergeCell ref="D241:BK257"/>
    <mergeCell ref="I64:AF64"/>
    <mergeCell ref="A71:H72"/>
    <mergeCell ref="D238:AB239"/>
    <mergeCell ref="AC238:AG239"/>
    <mergeCell ref="AL226:BK239"/>
    <mergeCell ref="D229:AB230"/>
    <mergeCell ref="AC229:AG230"/>
    <mergeCell ref="A65:H66"/>
    <mergeCell ref="A64:H64"/>
    <mergeCell ref="A166:BN167"/>
    <mergeCell ref="D235:AB236"/>
    <mergeCell ref="A181:BN186"/>
    <mergeCell ref="A58:H58"/>
    <mergeCell ref="A67:H67"/>
    <mergeCell ref="A59:H60"/>
    <mergeCell ref="A62:H63"/>
    <mergeCell ref="A61:H61"/>
    <mergeCell ref="D159:E160"/>
    <mergeCell ref="G159:V160"/>
    <mergeCell ref="AT147:AU148"/>
    <mergeCell ref="AW150:BL151"/>
    <mergeCell ref="Y147:Z148"/>
    <mergeCell ref="D156:E157"/>
    <mergeCell ref="G156:V157"/>
    <mergeCell ref="Y153:Z154"/>
    <mergeCell ref="AT153:AU154"/>
    <mergeCell ref="AT150:AU151"/>
    <mergeCell ref="AB153:AQ154"/>
    <mergeCell ref="AB147:AQ148"/>
    <mergeCell ref="A440:BN449"/>
    <mergeCell ref="A452:BN457"/>
    <mergeCell ref="BH360:BN361"/>
    <mergeCell ref="D162:E163"/>
    <mergeCell ref="Y162:Z163"/>
    <mergeCell ref="A216:BN217"/>
    <mergeCell ref="BL219:BM220"/>
    <mergeCell ref="B219:BJ220"/>
    <mergeCell ref="AC235:AG236"/>
    <mergeCell ref="A307:BN308"/>
  </mergeCells>
  <conditionalFormatting sqref="AI49:BN49 A55:H55 A58:H58 A61:H61 A64:H64 A67:H67 A70:H70 A52:H52">
    <cfRule type="expression" priority="1" dxfId="1" stopIfTrue="1">
      <formula>IF(A50="",TRUE,FALSE)</formula>
    </cfRule>
  </conditionalFormatting>
  <conditionalFormatting sqref="A433:BN433">
    <cfRule type="expression" priority="2" dxfId="1" stopIfTrue="1">
      <formula>IF($A$434="",TRUE,FALSE)</formula>
    </cfRule>
  </conditionalFormatting>
  <conditionalFormatting sqref="A436:V436">
    <cfRule type="expression" priority="3" dxfId="1" stopIfTrue="1">
      <formula>IF($A$437="",TRUE,FALSE)</formula>
    </cfRule>
  </conditionalFormatting>
  <conditionalFormatting sqref="W436:AR436">
    <cfRule type="expression" priority="4" dxfId="1" stopIfTrue="1">
      <formula>IF($W$437="",TRUE,FALSE)</formula>
    </cfRule>
  </conditionalFormatting>
  <conditionalFormatting sqref="AS436:BN436">
    <cfRule type="expression" priority="5" dxfId="1" stopIfTrue="1">
      <formula>IF($AS$437="",TRUE,FALSE)</formula>
    </cfRule>
  </conditionalFormatting>
  <conditionalFormatting sqref="A431:BN432">
    <cfRule type="expression" priority="6" dxfId="1" stopIfTrue="1">
      <formula>IF(SUM($BO$432:$BO$435)=0,FALSE,TRUE)</formula>
    </cfRule>
  </conditionalFormatting>
  <conditionalFormatting sqref="A440:BN449">
    <cfRule type="cellIs" priority="7" dxfId="62" operator="equal" stopIfTrue="1">
      <formula>"Verifique os itens em vermelho, pois o cadastro não foi preenchido completamente e não poderá ser protocolado!"</formula>
    </cfRule>
  </conditionalFormatting>
  <conditionalFormatting sqref="A223:BN224">
    <cfRule type="expression" priority="8" dxfId="40" stopIfTrue="1">
      <formula>IF($BP$223=0,TRUE,FALSE)</formula>
    </cfRule>
  </conditionalFormatting>
  <conditionalFormatting sqref="AC232:AG233">
    <cfRule type="expression" priority="9" dxfId="69" stopIfTrue="1">
      <formula>IF($AF$226&gt;1,TRUE,FALSE)</formula>
    </cfRule>
  </conditionalFormatting>
  <conditionalFormatting sqref="AC235:AG236">
    <cfRule type="expression" priority="10" dxfId="69" stopIfTrue="1">
      <formula>IF($AF$226&gt;2,TRUE,FALSE)</formula>
    </cfRule>
  </conditionalFormatting>
  <conditionalFormatting sqref="AC238:AG239">
    <cfRule type="expression" priority="11" dxfId="69" stopIfTrue="1">
      <formula>IF($AF$226&gt;3,TRUE,FALSE)</formula>
    </cfRule>
  </conditionalFormatting>
  <conditionalFormatting sqref="D226:AE227">
    <cfRule type="expression" priority="12" dxfId="1" stopIfTrue="1">
      <formula>IF($AF$226="",TRUE,FALSE)</formula>
    </cfRule>
  </conditionalFormatting>
  <conditionalFormatting sqref="D229:AB230">
    <cfRule type="expression" priority="13" dxfId="1" stopIfTrue="1">
      <formula>IF($AC$229="",TRUE,FALSE)</formula>
    </cfRule>
  </conditionalFormatting>
  <conditionalFormatting sqref="D232:AB233">
    <cfRule type="expression" priority="14" dxfId="40" stopIfTrue="1">
      <formula>IF(AND($AF$226&gt;1,$AC$232&lt;&gt;""),TRUE,FALSE)</formula>
    </cfRule>
    <cfRule type="expression" priority="15" dxfId="1" stopIfTrue="1">
      <formula>IF($AF$226&gt;1,TRUE,FALSE)</formula>
    </cfRule>
  </conditionalFormatting>
  <conditionalFormatting sqref="D235:AB236">
    <cfRule type="expression" priority="16" dxfId="40" stopIfTrue="1">
      <formula>IF(AND($AF$226&gt;1,$AC$235&lt;&gt;""),TRUE,FALSE)</formula>
    </cfRule>
    <cfRule type="expression" priority="17" dxfId="1" stopIfTrue="1">
      <formula>IF($AF$226&gt;2,TRUE,FALSE)</formula>
    </cfRule>
  </conditionalFormatting>
  <conditionalFormatting sqref="D238:AB239">
    <cfRule type="expression" priority="18" dxfId="40" stopIfTrue="1">
      <formula>IF(AND($AF$226&gt;1,$AC$238&lt;&gt;""),TRUE,FALSE)</formula>
    </cfRule>
    <cfRule type="expression" priority="19" dxfId="1" stopIfTrue="1">
      <formula>IF($AF$226&gt;3,TRUE,FALSE)</formula>
    </cfRule>
  </conditionalFormatting>
  <conditionalFormatting sqref="D262:BK268">
    <cfRule type="expression" priority="20" dxfId="49" stopIfTrue="1">
      <formula>IF($D$259="",TRUE,FALSE)</formula>
    </cfRule>
  </conditionalFormatting>
  <conditionalFormatting sqref="A294:BN298">
    <cfRule type="expression" priority="21" dxfId="39" stopIfTrue="1">
      <formula>IF($AD$47="Não",TRUE,FALSE)</formula>
    </cfRule>
  </conditionalFormatting>
  <conditionalFormatting sqref="A134:BN135">
    <cfRule type="expression" priority="22" dxfId="1" stopIfTrue="1">
      <formula>IF(SUM($BO$136:$BO$141)=6,TRUE,FALSE)</formula>
    </cfRule>
  </conditionalFormatting>
  <conditionalFormatting sqref="A304:BN306">
    <cfRule type="expression" priority="23" dxfId="0" stopIfTrue="1">
      <formula>IF(AND($Y$137,$D$147)="",FALSE,TRUE)</formula>
    </cfRule>
  </conditionalFormatting>
  <conditionalFormatting sqref="A307:BN308">
    <cfRule type="expression" priority="24" dxfId="39" stopIfTrue="1">
      <formula>IF(SUM($V$101:$V$102)=2,FALSE,TRUE)</formula>
    </cfRule>
  </conditionalFormatting>
  <conditionalFormatting sqref="A309:BN310">
    <cfRule type="expression" priority="25" dxfId="39" stopIfTrue="1">
      <formula>IF($V$102=1,FALSE,TRUE)</formula>
    </cfRule>
  </conditionalFormatting>
  <conditionalFormatting sqref="A313:BN317">
    <cfRule type="expression" priority="26" dxfId="39" stopIfTrue="1">
      <formula>IF(AND($BO$53=1,$BO$55=1,$BO$57=1),FALSE,TRUE)</formula>
    </cfRule>
  </conditionalFormatting>
  <conditionalFormatting sqref="A318:BN319">
    <cfRule type="expression" priority="27" dxfId="39" stopIfTrue="1">
      <formula>IF($BO$54=1,FALSE,TRUE)</formula>
    </cfRule>
  </conditionalFormatting>
  <conditionalFormatting sqref="A339:BN341">
    <cfRule type="expression" priority="28" dxfId="39" stopIfTrue="1">
      <formula>IF($BL$219&gt;=8,TRUE,FALSE)</formula>
    </cfRule>
  </conditionalFormatting>
  <conditionalFormatting sqref="A216:BN217">
    <cfRule type="expression" priority="29" dxfId="40" stopIfTrue="1">
      <formula>IF($BL$219&lt;&gt;"",TRUE,FALSE)</formula>
    </cfRule>
  </conditionalFormatting>
  <conditionalFormatting sqref="A292:BN293">
    <cfRule type="expression" priority="30" dxfId="39" stopIfTrue="1">
      <formula>IF($AJ$57="",FALSE,TRUE)</formula>
    </cfRule>
  </conditionalFormatting>
  <conditionalFormatting sqref="A330:BN331">
    <cfRule type="expression" priority="31" dxfId="0" stopIfTrue="1">
      <formula>IF(OR($D$130&lt;&gt;"",$Y$130&lt;&gt;""),TRUE,FALSE)</formula>
    </cfRule>
  </conditionalFormatting>
  <conditionalFormatting sqref="A332:BN338">
    <cfRule type="expression" priority="32" dxfId="0" stopIfTrue="1">
      <formula>IF(OR($D$130&lt;&gt;"",$Y$130&lt;&gt;"",$AJ$66&lt;&gt;""),TRUE,FALSE)</formula>
    </cfRule>
  </conditionalFormatting>
  <conditionalFormatting sqref="AI52:BN52">
    <cfRule type="expression" priority="33" dxfId="1" stopIfTrue="1">
      <formula>IF(SUM($BO$52:$BO$61)=10,TRUE,FALSE)</formula>
    </cfRule>
  </conditionalFormatting>
  <conditionalFormatting sqref="A74:AF75">
    <cfRule type="expression" priority="34" dxfId="1" stopIfTrue="1">
      <formula>IF(SUM($AG$76:$AG$87)&lt;&gt;0,TRUE,FALSE)</formula>
    </cfRule>
  </conditionalFormatting>
  <conditionalFormatting sqref="Q28:AF28">
    <cfRule type="expression" priority="35" dxfId="1" stopIfTrue="1">
      <formula>IF($Q$29="",TRUE,FALSE)</formula>
    </cfRule>
  </conditionalFormatting>
  <conditionalFormatting sqref="AG28:AV28">
    <cfRule type="expression" priority="36" dxfId="1" stopIfTrue="1">
      <formula>IF($AG$29="",TRUE,FALSE)</formula>
    </cfRule>
  </conditionalFormatting>
  <conditionalFormatting sqref="AW28:BN28">
    <cfRule type="expression" priority="37" dxfId="1" stopIfTrue="1">
      <formula>IF($AW$29="",TRUE,FALSE)</formula>
    </cfRule>
  </conditionalFormatting>
  <conditionalFormatting sqref="A43:V43">
    <cfRule type="expression" priority="38" dxfId="1" stopIfTrue="1">
      <formula>IF($A$44="",TRUE,FALSE)</formula>
    </cfRule>
  </conditionalFormatting>
  <conditionalFormatting sqref="W43:AR43">
    <cfRule type="expression" priority="39" dxfId="1" stopIfTrue="1">
      <formula>IF($W$44="",TRUE,FALSE)</formula>
    </cfRule>
  </conditionalFormatting>
  <conditionalFormatting sqref="AS43:BN43">
    <cfRule type="expression" priority="40" dxfId="1" stopIfTrue="1">
      <formula>IF($AS$44="",TRUE,FALSE)</formula>
    </cfRule>
  </conditionalFormatting>
  <conditionalFormatting sqref="A40:V40">
    <cfRule type="expression" priority="41" dxfId="1" stopIfTrue="1">
      <formula>IF($A$41="",TRUE,FALSE)</formula>
    </cfRule>
  </conditionalFormatting>
  <conditionalFormatting sqref="W40:AR40">
    <cfRule type="expression" priority="42" dxfId="1" stopIfTrue="1">
      <formula>IF($W$41="",TRUE,FALSE)</formula>
    </cfRule>
  </conditionalFormatting>
  <conditionalFormatting sqref="AS40:BN40">
    <cfRule type="expression" priority="43" dxfId="1" stopIfTrue="1">
      <formula>IF($AS$41="",TRUE,FALSE)</formula>
    </cfRule>
  </conditionalFormatting>
  <conditionalFormatting sqref="A37:BN37">
    <cfRule type="expression" priority="44" dxfId="1" stopIfTrue="1">
      <formula>IF($A$38="",TRUE,FALSE)</formula>
    </cfRule>
  </conditionalFormatting>
  <conditionalFormatting sqref="A25:BN25">
    <cfRule type="expression" priority="45" dxfId="1" stopIfTrue="1">
      <formula>IF($A$26="",TRUE,FALSE)</formula>
    </cfRule>
  </conditionalFormatting>
  <conditionalFormatting sqref="A34:BN34">
    <cfRule type="expression" priority="46" dxfId="1" stopIfTrue="1">
      <formula>IF($A$35="",TRUE,FALSE)</formula>
    </cfRule>
  </conditionalFormatting>
  <conditionalFormatting sqref="A13:BN13">
    <cfRule type="expression" priority="47" dxfId="1" stopIfTrue="1">
      <formula>IF($A$14="",TRUE,FALSE)</formula>
    </cfRule>
  </conditionalFormatting>
  <conditionalFormatting sqref="A16:BN16">
    <cfRule type="expression" priority="48" dxfId="1" stopIfTrue="1">
      <formula>IF($A$17="",TRUE,FALSE)</formula>
    </cfRule>
  </conditionalFormatting>
  <conditionalFormatting sqref="A19:V19">
    <cfRule type="expression" priority="49" dxfId="1" stopIfTrue="1">
      <formula>IF($A$20="",TRUE,FALSE)</formula>
    </cfRule>
  </conditionalFormatting>
  <conditionalFormatting sqref="A22:V22">
    <cfRule type="expression" priority="50" dxfId="1" stopIfTrue="1">
      <formula>IF($A$23="",TRUE,FALSE)</formula>
    </cfRule>
  </conditionalFormatting>
  <conditionalFormatting sqref="W19:AR19">
    <cfRule type="expression" priority="51" dxfId="1" stopIfTrue="1">
      <formula>IF($W$20="",TRUE,FALSE)</formula>
    </cfRule>
  </conditionalFormatting>
  <conditionalFormatting sqref="W22:AR22">
    <cfRule type="expression" priority="52" dxfId="1" stopIfTrue="1">
      <formula>IF($W$23="",TRUE,FALSE)</formula>
    </cfRule>
  </conditionalFormatting>
  <conditionalFormatting sqref="AS19:BN19">
    <cfRule type="expression" priority="53" dxfId="1" stopIfTrue="1">
      <formula>IF($AS$20="",TRUE,FALSE)</formula>
    </cfRule>
  </conditionalFormatting>
  <conditionalFormatting sqref="AS22:BN22">
    <cfRule type="expression" priority="54" dxfId="1" stopIfTrue="1">
      <formula>IF($AS$23="",TRUE,FALSE)</formula>
    </cfRule>
  </conditionalFormatting>
  <conditionalFormatting sqref="A50:AF51">
    <cfRule type="expression" priority="55" dxfId="1" stopIfTrue="1">
      <formula>IF(SUM($AG$52:$AG$58)&lt;&gt;0,TRUE,FALSE)</formula>
    </cfRule>
  </conditionalFormatting>
  <conditionalFormatting sqref="AI47:BN48">
    <cfRule type="expression" priority="56" dxfId="1" stopIfTrue="1">
      <formula>IF(OR(SUM($BO$52:$BO$61)=10,SUM($BO$49:$BO$50)&lt;&gt;0),TRUE,FALSE)</formula>
    </cfRule>
  </conditionalFormatting>
  <conditionalFormatting sqref="A98:U99">
    <cfRule type="expression" priority="57" dxfId="1" stopIfTrue="1">
      <formula>IF(SUM($V$100:$V$104)=5,TRUE,FALSE)</formula>
    </cfRule>
  </conditionalFormatting>
  <conditionalFormatting sqref="W98:AQ99">
    <cfRule type="expression" priority="58" dxfId="1" stopIfTrue="1">
      <formula>IF(SUM($AR$100:$AR$104)=5,TRUE,FALSE)</formula>
    </cfRule>
  </conditionalFormatting>
  <conditionalFormatting sqref="AS98:BN99">
    <cfRule type="expression" priority="59" dxfId="1" stopIfTrue="1">
      <formula>IF(SUM($BO$105:$BO$109)=5,TRUE,FALSE)</formula>
    </cfRule>
  </conditionalFormatting>
  <conditionalFormatting sqref="A127:BN128">
    <cfRule type="expression" priority="60" dxfId="1" stopIfTrue="1">
      <formula>IF(SUM($BO$129:$BO$131)=3,TRUE,FALSE)</formula>
    </cfRule>
  </conditionalFormatting>
  <conditionalFormatting sqref="A11:BN12">
    <cfRule type="expression" priority="61" dxfId="1" stopIfTrue="1">
      <formula>IF(SUM($BO$13:$BO$25)&lt;&gt;0,TRUE,FALSE)</formula>
    </cfRule>
  </conditionalFormatting>
  <conditionalFormatting sqref="A32:BN33">
    <cfRule type="expression" priority="62" dxfId="1" stopIfTrue="1">
      <formula>IF(SUM($BO$34:$BO$41)&lt;&gt;0,TRUE,FALSE)</formula>
    </cfRule>
  </conditionalFormatting>
  <conditionalFormatting sqref="A28:P28">
    <cfRule type="expression" priority="63" dxfId="1" stopIfTrue="1">
      <formula>IF($A$29="",TRUE,FALSE)</formula>
    </cfRule>
  </conditionalFormatting>
  <conditionalFormatting sqref="A76:AF76">
    <cfRule type="expression" priority="64" dxfId="1" stopIfTrue="1">
      <formula>IF(SUM($AG$76:$AG$77)=0,FALSE,TRUE)</formula>
    </cfRule>
  </conditionalFormatting>
  <conditionalFormatting sqref="A80:AF80">
    <cfRule type="expression" priority="65" dxfId="1" stopIfTrue="1">
      <formula>IF(SUM($AG$78:$AG$79)=0,FALSE,TRUE)</formula>
    </cfRule>
  </conditionalFormatting>
  <conditionalFormatting sqref="A84:AF84">
    <cfRule type="expression" priority="66" dxfId="1" stopIfTrue="1">
      <formula>IF(SUM($AG$80:$AG$81)=0,FALSE,TRUE)</formula>
    </cfRule>
  </conditionalFormatting>
  <conditionalFormatting sqref="B219:BJ220">
    <cfRule type="expression" priority="67" dxfId="1" stopIfTrue="1">
      <formula>IF($BL$219="",TRUE,FALSE)</formula>
    </cfRule>
  </conditionalFormatting>
  <conditionalFormatting sqref="A47:AC48">
    <cfRule type="expression" priority="68" dxfId="1" stopIfTrue="1">
      <formula>IF($AD$47="",TRUE,FALSE)</formula>
    </cfRule>
  </conditionalFormatting>
  <conditionalFormatting sqref="A328:BN329">
    <cfRule type="expression" priority="69" dxfId="0" stopIfTrue="1">
      <formula>IF($AT$123="",FALSE,TRUE)</formula>
    </cfRule>
  </conditionalFormatting>
  <dataValidations count="25">
    <dataValidation type="list" allowBlank="1" showInputMessage="1" showErrorMessage="1" sqref="A556:E585">
      <formula1>$A$625:$P$625</formula1>
    </dataValidation>
    <dataValidation type="list" allowBlank="1" showInputMessage="1" showErrorMessage="1" sqref="F556:R585">
      <formula1>$Q$625:$AB$625</formula1>
    </dataValidation>
    <dataValidation type="list" allowBlank="1" showInputMessage="1" showErrorMessage="1" sqref="S556:BG585">
      <formula1>$AC$625:$AL$625</formula1>
    </dataValidation>
    <dataValidation type="list" allowBlank="1" showInputMessage="1" showErrorMessage="1" sqref="BH556:BN585">
      <formula1>$AM$625:$AS$625</formula1>
    </dataValidation>
    <dataValidation type="list" allowBlank="1" showInputMessage="1" showErrorMessage="1" sqref="Q593:AR622">
      <formula1>$AT$625:$AV$625</formula1>
    </dataValidation>
    <dataValidation type="list" allowBlank="1" showInputMessage="1" showErrorMessage="1" sqref="AT156:AU163 D156:E161 AJ169:AK170 D169:E170 Y172:Z173 D172:E173 AT172:AU173 AT147:AU148 D150:E151 Y150:Z151 AT150:AU151 D153:E154 Y153:Z154 AT153:AU154 D147:E148 Y156:Z163 Y147:Z148">
      <formula1>$A$146:$A$152</formula1>
    </dataValidation>
    <dataValidation type="list" allowBlank="1" showInputMessage="1" showErrorMessage="1" sqref="AD47:AF48">
      <formula1>$A$49:$C$49</formula1>
    </dataValidation>
    <dataValidation type="list" allowBlank="1" showInputMessage="1" showErrorMessage="1" sqref="A68:H69 A65:H66 A59:H60 A62:H63">
      <formula1>$A$73:$I$73</formula1>
    </dataValidation>
    <dataValidation type="list" allowBlank="1" showInputMessage="1" showErrorMessage="1" sqref="D259:E260 AT137:AU138 AT140:AU141 D162:E163 Y140:Z141 D140:E141 D137:E138 AJ54:AK55 AJ57:AK58 AJ60:AK61 AJ63:AK64 AJ66:AK67 AJ69:AK70 AJ72:AK73 AJ75:AK76 AJ78:AK79 AJ81:AK82 B101:C102 B104:C105 B107:C108 B110:C111 B113:C114 X101:Y102 X104:Y105 X107:Y108 X110:Y111 X113:Y114 AT101:AU102 AT104:AU105 AT107:AU108 AT110:AU111 AT113:AU114 D120:E121 D123:E124 Y120:Z121 Y123:Z124 AT120:AU121 AT123:AU124 AT130:AU131">
      <formula1>$AG$71:$AG$72</formula1>
    </dataValidation>
    <dataValidation type="list" allowBlank="1" showInputMessage="1" showErrorMessage="1" sqref="A26:BN27">
      <formula1>$A$31:$F$31</formula1>
    </dataValidation>
    <dataValidation type="decimal" allowBlank="1" showInputMessage="1" showErrorMessage="1" sqref="AI50:BN51">
      <formula1>0</formula1>
      <formula2>50000</formula2>
    </dataValidation>
    <dataValidation type="list" allowBlank="1" showInputMessage="1" showErrorMessage="1" sqref="Y137:Z138">
      <formula1>$A$146:$A$149</formula1>
    </dataValidation>
    <dataValidation type="list" allowBlank="1" showInputMessage="1" showErrorMessage="1" sqref="AF226:AG227">
      <formula1>$A$146:$A$150</formula1>
    </dataValidation>
    <dataValidation type="decimal" allowBlank="1" showInputMessage="1" showErrorMessage="1" sqref="AC229 AC232 AC235 AC238">
      <formula1>0</formula1>
      <formula2>1000</formula2>
    </dataValidation>
    <dataValidation type="decimal" allowBlank="1" showInputMessage="1" showErrorMessage="1" sqref="N191:S214">
      <formula1>0</formula1>
      <formula2>1E+28</formula2>
    </dataValidation>
    <dataValidation type="list" allowBlank="1" showInputMessage="1" showErrorMessage="1" sqref="L77 AB77 L81 AB81 L85 AB85">
      <formula1>$BP$52:$BP$101</formula1>
    </dataValidation>
    <dataValidation type="decimal" allowBlank="1" showInputMessage="1" showErrorMessage="1" prompt="Área total do terreno em metros quadrados." sqref="AW29:BN30">
      <formula1>0</formula1>
      <formula2>50000</formula2>
    </dataValidation>
    <dataValidation type="decimal" allowBlank="1" showInputMessage="1" showErrorMessage="1" prompt="Área utilizada pelo empreendimento para desenvolvimento de suas atividades.  A unidade em que deve ser apresentada a informação é o metro quadrado." sqref="AG29:AV30">
      <formula1>0</formula1>
      <formula2>50000</formula2>
    </dataValidation>
    <dataValidation type="decimal" allowBlank="1" showInputMessage="1" showErrorMessage="1" prompt="Área construída no terreno que possua regularização urbanística sob abrigo de Carta de Habitação específica para a atividade desenvolvida. A unidade em que deve ser apresentada a informação é o metro quadrado." sqref="Q29:AF30">
      <formula1>0</formula1>
      <formula2>50000</formula2>
    </dataValidation>
    <dataValidation type="decimal" allowBlank="1" showInputMessage="1" showErrorMessage="1" prompt="Área construída no terreno em metros quadrados." sqref="A29:P30">
      <formula1>0</formula1>
      <formula2>50000</formula2>
    </dataValidation>
    <dataValidation type="list" allowBlank="1" showInputMessage="1" showErrorMessage="1" prompt="Descrição de quem vê de frente a atividade. Caso esta se localize em uma esquina, referir-se ao que existe do outro lado da via." sqref="A53:H54 A56:H57">
      <formula1>$A$73:$I$73</formula1>
    </dataValidation>
    <dataValidation type="list" allowBlank="1" showInputMessage="1" showErrorMessage="1" prompt="Descrição da atividade na esquina mais próxima ao empreendimento." sqref="A71:H72">
      <formula1>$A$73:$I$73</formula1>
    </dataValidation>
    <dataValidation type="list" allowBlank="1" showInputMessage="1" showErrorMessage="1" prompt="SAAC: Sistema de Abastecimento Aéreo de Combustíveis (Tanques Aéreos)" sqref="D130:E131">
      <formula1>$AG$71:$AG$72</formula1>
    </dataValidation>
    <dataValidation type="list" allowBlank="1" showInputMessage="1" showErrorMessage="1" prompt="SASC: Sistema de Abastecimento Subterrâneo de Combustíveis (Tanques Subterrâneos)" sqref="Y130:Z131">
      <formula1>$AG$71:$AG$72</formula1>
    </dataValidation>
    <dataValidation type="whole" allowBlank="1" showInputMessage="1" showErrorMessage="1" sqref="BL219:BM220">
      <formula1>0</formula1>
      <formula2>99</formula2>
    </dataValidation>
  </dataValidations>
  <printOptions/>
  <pageMargins left="0.29" right="0.25" top="0.49" bottom="0.5" header="0.492125985" footer="0.49212598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Aline Czarnobay</cp:lastModifiedBy>
  <cp:lastPrinted>2019-04-18T14:04:26Z</cp:lastPrinted>
  <dcterms:created xsi:type="dcterms:W3CDTF">1997-01-10T22:22:50Z</dcterms:created>
  <dcterms:modified xsi:type="dcterms:W3CDTF">2019-05-06T13:49:06Z</dcterms:modified>
  <cp:category/>
  <cp:version/>
  <cp:contentType/>
  <cp:contentStatus/>
</cp:coreProperties>
</file>