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9690" windowHeight="5475" firstSheet="3" activeTab="7"/>
  </bookViews>
  <sheets>
    <sheet name="Gráfico1" sheetId="1" r:id="rId1"/>
    <sheet name="Gráfico5" sheetId="2" r:id="rId2"/>
    <sheet name="Gráf2" sheetId="3" r:id="rId3"/>
    <sheet name="Gráfico3" sheetId="4" r:id="rId4"/>
    <sheet name="Gráfico4" sheetId="5" r:id="rId5"/>
    <sheet name="planilha" sheetId="6" r:id="rId6"/>
    <sheet name="Gráfico2" sheetId="7" r:id="rId7"/>
    <sheet name="recursosxvalor medio" sheetId="8" r:id="rId8"/>
    <sheet name="projclassxprojdesclass" sheetId="9" r:id="rId9"/>
    <sheet name="proj classxprojfinan" sheetId="10" r:id="rId10"/>
  </sheets>
  <definedNames/>
  <calcPr fullCalcOnLoad="1"/>
</workbook>
</file>

<file path=xl/sharedStrings.xml><?xml version="1.0" encoding="utf-8"?>
<sst xmlns="http://schemas.openxmlformats.org/spreadsheetml/2006/main" count="130" uniqueCount="45">
  <si>
    <t>Projetos</t>
  </si>
  <si>
    <t>classificados</t>
  </si>
  <si>
    <t>financiados</t>
  </si>
  <si>
    <t>1994/1</t>
  </si>
  <si>
    <t>1994/2</t>
  </si>
  <si>
    <t>1995/1</t>
  </si>
  <si>
    <t>1995/2</t>
  </si>
  <si>
    <t>1996/1</t>
  </si>
  <si>
    <t>1996/2</t>
  </si>
  <si>
    <t>1997/1</t>
  </si>
  <si>
    <t>1997/2</t>
  </si>
  <si>
    <t>1998/1</t>
  </si>
  <si>
    <t>1998/2</t>
  </si>
  <si>
    <t>1999/1</t>
  </si>
  <si>
    <t>1999/2</t>
  </si>
  <si>
    <t>2001/1</t>
  </si>
  <si>
    <t>2001/2</t>
  </si>
  <si>
    <t>2002/2</t>
  </si>
  <si>
    <t>2003/1</t>
  </si>
  <si>
    <t>2003/2</t>
  </si>
  <si>
    <t>totais</t>
  </si>
  <si>
    <t>Ano/</t>
  </si>
  <si>
    <t>Semestre</t>
  </si>
  <si>
    <t>Recursos</t>
  </si>
  <si>
    <t>desclassificados</t>
  </si>
  <si>
    <t>inscritos</t>
  </si>
  <si>
    <t>2000/1</t>
  </si>
  <si>
    <t>2000/2</t>
  </si>
  <si>
    <t>valor médio</t>
  </si>
  <si>
    <t>p/projeto</t>
  </si>
  <si>
    <t>% projetos</t>
  </si>
  <si>
    <t>contratados</t>
  </si>
  <si>
    <t>aprov.(s/class.)</t>
  </si>
  <si>
    <t>2002/1</t>
  </si>
  <si>
    <t>2004/1</t>
  </si>
  <si>
    <t>2004/2</t>
  </si>
  <si>
    <t>2005/1</t>
  </si>
  <si>
    <t>médias</t>
  </si>
  <si>
    <t>orçamento anual smc</t>
  </si>
  <si>
    <t>orçamento anual PMPA</t>
  </si>
  <si>
    <t>2005/2</t>
  </si>
  <si>
    <t>habilitados</t>
  </si>
  <si>
    <t>recursos contratados em R$ mil</t>
  </si>
  <si>
    <t>2006/1</t>
  </si>
  <si>
    <t>2006/2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</si>
</sst>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;[Red]#,##0.00"/>
    <numFmt numFmtId="171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9.75"/>
      <name val="Arial"/>
      <family val="2"/>
    </font>
    <font>
      <sz val="12.25"/>
      <name val="Arial"/>
      <family val="2"/>
    </font>
    <font>
      <sz val="14.25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.75"/>
      <name val="Arial"/>
      <family val="0"/>
    </font>
    <font>
      <b/>
      <sz val="9.7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.75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44" fontId="3" fillId="0" borderId="1" xfId="15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69" fontId="5" fillId="0" borderId="1" xfId="0" applyNumberFormat="1" applyFont="1" applyBorder="1" applyAlignment="1">
      <alignment/>
    </xf>
    <xf numFmtId="44" fontId="5" fillId="0" borderId="1" xfId="15" applyFont="1" applyBorder="1" applyAlignment="1">
      <alignment/>
    </xf>
    <xf numFmtId="44" fontId="5" fillId="0" borderId="0" xfId="15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70" fontId="3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44" fontId="2" fillId="0" borderId="1" xfId="15" applyFont="1" applyBorder="1" applyAlignment="1">
      <alignment horizontal="center"/>
    </xf>
    <xf numFmtId="44" fontId="0" fillId="0" borderId="1" xfId="15" applyBorder="1" applyAlignment="1">
      <alignment/>
    </xf>
    <xf numFmtId="44" fontId="7" fillId="0" borderId="1" xfId="15" applyFont="1" applyBorder="1" applyAlignment="1">
      <alignment/>
    </xf>
    <xf numFmtId="44" fontId="1" fillId="0" borderId="1" xfId="15" applyFont="1" applyBorder="1" applyAlignment="1">
      <alignment/>
    </xf>
    <xf numFmtId="8" fontId="3" fillId="0" borderId="1" xfId="15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969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rotY val="337"/>
      <c:depthPercent val="100"/>
      <c:rAngAx val="0"/>
      <c:perspective val="30"/>
    </c:view3D>
    <c:plotArea>
      <c:layout/>
      <c:area3DChart>
        <c:grouping val="standard"/>
        <c:varyColors val="0"/>
        <c:ser>
          <c:idx val="1"/>
          <c:order val="0"/>
          <c:tx>
            <c:strRef>
              <c:f>planilha!$F$1:$F$2</c:f>
              <c:strCache>
                <c:ptCount val="1"/>
                <c:pt idx="0">
                  <c:v>Projetos financiados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planilha!$F$3:$F$27</c:f>
              <c:numCache>
                <c:ptCount val="25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21</c:v>
                </c:pt>
                <c:pt idx="7">
                  <c:v>21</c:v>
                </c:pt>
                <c:pt idx="8">
                  <c:v>30</c:v>
                </c:pt>
                <c:pt idx="9">
                  <c:v>22</c:v>
                </c:pt>
                <c:pt idx="10">
                  <c:v>21</c:v>
                </c:pt>
                <c:pt idx="11">
                  <c:v>16</c:v>
                </c:pt>
                <c:pt idx="12">
                  <c:v>20</c:v>
                </c:pt>
                <c:pt idx="13">
                  <c:v>19</c:v>
                </c:pt>
                <c:pt idx="14">
                  <c:v>24</c:v>
                </c:pt>
                <c:pt idx="15">
                  <c:v>18</c:v>
                </c:pt>
                <c:pt idx="16">
                  <c:v>24</c:v>
                </c:pt>
                <c:pt idx="17">
                  <c:v>14</c:v>
                </c:pt>
                <c:pt idx="18">
                  <c:v>23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23</c:v>
                </c:pt>
                <c:pt idx="23">
                  <c:v>17</c:v>
                </c:pt>
                <c:pt idx="24">
                  <c:v>23</c:v>
                </c:pt>
              </c:numCache>
            </c:numRef>
          </c:val>
        </c:ser>
        <c:ser>
          <c:idx val="2"/>
          <c:order val="1"/>
          <c:tx>
            <c:strRef>
              <c:f>planilha!$D$1:$D$2</c:f>
              <c:strCache>
                <c:ptCount val="1"/>
                <c:pt idx="0">
                  <c:v>Projetos desclassificados</c:v>
                </c:pt>
              </c:strCache>
            </c:strRef>
          </c:tx>
          <c:spPr>
            <a:gradFill rotWithShape="1">
              <a:gsLst>
                <a:gs pos="0">
                  <a:srgbClr val="D8D8D8"/>
                </a:gs>
                <a:gs pos="100000">
                  <a:srgbClr val="80808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planilha!$A$3:$A$27</c:f>
              <c:strCache>
                <c:ptCount val="25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</c:strCache>
            </c:strRef>
          </c:cat>
          <c:val>
            <c:numRef>
              <c:f>planilha!$D$3:$D$27</c:f>
              <c:numCache>
                <c:ptCount val="25"/>
                <c:pt idx="0">
                  <c:v>22</c:v>
                </c:pt>
                <c:pt idx="1">
                  <c:v>14</c:v>
                </c:pt>
                <c:pt idx="2">
                  <c:v>30</c:v>
                </c:pt>
                <c:pt idx="3">
                  <c:v>44</c:v>
                </c:pt>
                <c:pt idx="4">
                  <c:v>83</c:v>
                </c:pt>
                <c:pt idx="5">
                  <c:v>40</c:v>
                </c:pt>
                <c:pt idx="6">
                  <c:v>76</c:v>
                </c:pt>
                <c:pt idx="7">
                  <c:v>48</c:v>
                </c:pt>
                <c:pt idx="8">
                  <c:v>71</c:v>
                </c:pt>
                <c:pt idx="9">
                  <c:v>56</c:v>
                </c:pt>
                <c:pt idx="10">
                  <c:v>70</c:v>
                </c:pt>
                <c:pt idx="11">
                  <c:v>80</c:v>
                </c:pt>
                <c:pt idx="12">
                  <c:v>81</c:v>
                </c:pt>
                <c:pt idx="13">
                  <c:v>41</c:v>
                </c:pt>
                <c:pt idx="14">
                  <c:v>63</c:v>
                </c:pt>
                <c:pt idx="15">
                  <c:v>52</c:v>
                </c:pt>
                <c:pt idx="16">
                  <c:v>58</c:v>
                </c:pt>
                <c:pt idx="17">
                  <c:v>45</c:v>
                </c:pt>
                <c:pt idx="18">
                  <c:v>57</c:v>
                </c:pt>
                <c:pt idx="19">
                  <c:v>57</c:v>
                </c:pt>
                <c:pt idx="20">
                  <c:v>71</c:v>
                </c:pt>
                <c:pt idx="21">
                  <c:v>78</c:v>
                </c:pt>
                <c:pt idx="22">
                  <c:v>59</c:v>
                </c:pt>
                <c:pt idx="23">
                  <c:v>59</c:v>
                </c:pt>
                <c:pt idx="24">
                  <c:v>77</c:v>
                </c:pt>
              </c:numCache>
            </c:numRef>
          </c:val>
        </c:ser>
        <c:ser>
          <c:idx val="0"/>
          <c:order val="2"/>
          <c:tx>
            <c:strRef>
              <c:f>planilha!$B$1:$B$2</c:f>
              <c:strCache>
                <c:ptCount val="1"/>
                <c:pt idx="0">
                  <c:v>Projetos inscritos</c:v>
                </c:pt>
              </c:strCache>
            </c:strRef>
          </c:tx>
          <c:spPr>
            <a:gradFill rotWithShape="1">
              <a:gsLst>
                <a:gs pos="0">
                  <a:srgbClr val="D8D8D8"/>
                </a:gs>
                <a:gs pos="100000">
                  <a:srgbClr val="80808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planilha!$A$3:$A$27</c:f>
              <c:strCache>
                <c:ptCount val="25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</c:strCache>
            </c:strRef>
          </c:cat>
          <c:val>
            <c:numRef>
              <c:f>planilha!$B$3:$B$27</c:f>
              <c:numCache>
                <c:ptCount val="25"/>
                <c:pt idx="0">
                  <c:v>42</c:v>
                </c:pt>
                <c:pt idx="1">
                  <c:v>32</c:v>
                </c:pt>
                <c:pt idx="2">
                  <c:v>71</c:v>
                </c:pt>
                <c:pt idx="3">
                  <c:v>86</c:v>
                </c:pt>
                <c:pt idx="4">
                  <c:v>138</c:v>
                </c:pt>
                <c:pt idx="5">
                  <c:v>103</c:v>
                </c:pt>
                <c:pt idx="6">
                  <c:v>155</c:v>
                </c:pt>
                <c:pt idx="7">
                  <c:v>139</c:v>
                </c:pt>
                <c:pt idx="8">
                  <c:v>178</c:v>
                </c:pt>
                <c:pt idx="9">
                  <c:v>160</c:v>
                </c:pt>
                <c:pt idx="10">
                  <c:v>240</c:v>
                </c:pt>
                <c:pt idx="11">
                  <c:v>200</c:v>
                </c:pt>
                <c:pt idx="12">
                  <c:v>166</c:v>
                </c:pt>
                <c:pt idx="13">
                  <c:v>108</c:v>
                </c:pt>
                <c:pt idx="14">
                  <c:v>158</c:v>
                </c:pt>
                <c:pt idx="15">
                  <c:v>122</c:v>
                </c:pt>
                <c:pt idx="16">
                  <c:v>154</c:v>
                </c:pt>
                <c:pt idx="17">
                  <c:v>149</c:v>
                </c:pt>
                <c:pt idx="18">
                  <c:v>166</c:v>
                </c:pt>
                <c:pt idx="19">
                  <c:v>174</c:v>
                </c:pt>
                <c:pt idx="20">
                  <c:v>190</c:v>
                </c:pt>
                <c:pt idx="21">
                  <c:v>176</c:v>
                </c:pt>
                <c:pt idx="22">
                  <c:v>164</c:v>
                </c:pt>
                <c:pt idx="23">
                  <c:v>195</c:v>
                </c:pt>
                <c:pt idx="24">
                  <c:v>169</c:v>
                </c:pt>
              </c:numCache>
            </c:numRef>
          </c:val>
        </c:ser>
        <c:axId val="45788802"/>
        <c:axId val="9446035"/>
        <c:axId val="17905452"/>
      </c:area3D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46035"/>
        <c:crosses val="autoZero"/>
        <c:auto val="1"/>
        <c:lblOffset val="100"/>
        <c:noMultiLvlLbl val="0"/>
      </c:catAx>
      <c:valAx>
        <c:axId val="9446035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5788802"/>
        <c:crossesAt val="1"/>
        <c:crossBetween val="midCat"/>
        <c:dispUnits/>
        <c:majorUnit val="25"/>
      </c:valAx>
      <c:ser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4460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Projetos inscritos, habilitados e financiados (1994 a 2006)</a:t>
            </a:r>
          </a:p>
        </c:rich>
      </c:tx>
      <c:layout/>
      <c:spPr>
        <a:noFill/>
        <a:ln>
          <a:noFill/>
        </a:ln>
      </c:spPr>
    </c:title>
    <c:view3D>
      <c:rotX val="22"/>
      <c:rotY val="153"/>
      <c:depthPercent val="200"/>
      <c:rAngAx val="0"/>
      <c:perspective val="10"/>
    </c:view3D>
    <c:plotArea>
      <c:layout>
        <c:manualLayout>
          <c:xMode val="edge"/>
          <c:yMode val="edge"/>
          <c:x val="0.0075"/>
          <c:y val="0.082"/>
          <c:w val="0.9925"/>
          <c:h val="0.91325"/>
        </c:manualLayout>
      </c:layout>
      <c:area3DChart>
        <c:grouping val="standard"/>
        <c:varyColors val="0"/>
        <c:ser>
          <c:idx val="0"/>
          <c:order val="0"/>
          <c:tx>
            <c:strRef>
              <c:f>planilha!$B$1:$B$2</c:f>
              <c:strCache>
                <c:ptCount val="1"/>
                <c:pt idx="0">
                  <c:v>Projetos inscritos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planilha!$B$3:$B$28</c:f>
              <c:numCache>
                <c:ptCount val="26"/>
                <c:pt idx="0">
                  <c:v>42</c:v>
                </c:pt>
                <c:pt idx="1">
                  <c:v>32</c:v>
                </c:pt>
                <c:pt idx="2">
                  <c:v>71</c:v>
                </c:pt>
                <c:pt idx="3">
                  <c:v>86</c:v>
                </c:pt>
                <c:pt idx="4">
                  <c:v>138</c:v>
                </c:pt>
                <c:pt idx="5">
                  <c:v>103</c:v>
                </c:pt>
                <c:pt idx="6">
                  <c:v>155</c:v>
                </c:pt>
                <c:pt idx="7">
                  <c:v>139</c:v>
                </c:pt>
                <c:pt idx="8">
                  <c:v>178</c:v>
                </c:pt>
                <c:pt idx="9">
                  <c:v>160</c:v>
                </c:pt>
                <c:pt idx="10">
                  <c:v>240</c:v>
                </c:pt>
                <c:pt idx="11">
                  <c:v>200</c:v>
                </c:pt>
                <c:pt idx="12">
                  <c:v>166</c:v>
                </c:pt>
                <c:pt idx="13">
                  <c:v>108</c:v>
                </c:pt>
                <c:pt idx="14">
                  <c:v>158</c:v>
                </c:pt>
                <c:pt idx="15">
                  <c:v>122</c:v>
                </c:pt>
                <c:pt idx="16">
                  <c:v>154</c:v>
                </c:pt>
                <c:pt idx="17">
                  <c:v>149</c:v>
                </c:pt>
                <c:pt idx="18">
                  <c:v>166</c:v>
                </c:pt>
                <c:pt idx="19">
                  <c:v>174</c:v>
                </c:pt>
                <c:pt idx="20">
                  <c:v>190</c:v>
                </c:pt>
                <c:pt idx="21">
                  <c:v>176</c:v>
                </c:pt>
                <c:pt idx="22">
                  <c:v>164</c:v>
                </c:pt>
                <c:pt idx="23">
                  <c:v>195</c:v>
                </c:pt>
                <c:pt idx="24">
                  <c:v>169</c:v>
                </c:pt>
                <c:pt idx="25">
                  <c:v>178</c:v>
                </c:pt>
              </c:numCache>
            </c:numRef>
          </c:val>
        </c:ser>
        <c:ser>
          <c:idx val="1"/>
          <c:order val="1"/>
          <c:tx>
            <c:strRef>
              <c:f>planilha!$C$1:$C$2</c:f>
              <c:strCache>
                <c:ptCount val="1"/>
                <c:pt idx="0">
                  <c:v>Projetos habilitados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planilha!$C$3:$C$28</c:f>
              <c:numCache>
                <c:ptCount val="26"/>
                <c:pt idx="0">
                  <c:v>20</c:v>
                </c:pt>
                <c:pt idx="1">
                  <c:v>18</c:v>
                </c:pt>
                <c:pt idx="2">
                  <c:v>41</c:v>
                </c:pt>
                <c:pt idx="3">
                  <c:v>42</c:v>
                </c:pt>
                <c:pt idx="4">
                  <c:v>55</c:v>
                </c:pt>
                <c:pt idx="5">
                  <c:v>63</c:v>
                </c:pt>
                <c:pt idx="6">
                  <c:v>79</c:v>
                </c:pt>
                <c:pt idx="7">
                  <c:v>91</c:v>
                </c:pt>
                <c:pt idx="8">
                  <c:v>107</c:v>
                </c:pt>
                <c:pt idx="9">
                  <c:v>104</c:v>
                </c:pt>
                <c:pt idx="10">
                  <c:v>170</c:v>
                </c:pt>
                <c:pt idx="11">
                  <c:v>120</c:v>
                </c:pt>
                <c:pt idx="12">
                  <c:v>85</c:v>
                </c:pt>
                <c:pt idx="13">
                  <c:v>67</c:v>
                </c:pt>
                <c:pt idx="14">
                  <c:v>95</c:v>
                </c:pt>
                <c:pt idx="15">
                  <c:v>70</c:v>
                </c:pt>
                <c:pt idx="16">
                  <c:v>96</c:v>
                </c:pt>
                <c:pt idx="17">
                  <c:v>104</c:v>
                </c:pt>
                <c:pt idx="18">
                  <c:v>109</c:v>
                </c:pt>
                <c:pt idx="19">
                  <c:v>117</c:v>
                </c:pt>
                <c:pt idx="20">
                  <c:v>119</c:v>
                </c:pt>
                <c:pt idx="21">
                  <c:v>98</c:v>
                </c:pt>
                <c:pt idx="22">
                  <c:v>105</c:v>
                </c:pt>
                <c:pt idx="23">
                  <c:v>136</c:v>
                </c:pt>
                <c:pt idx="24">
                  <c:v>92</c:v>
                </c:pt>
                <c:pt idx="25">
                  <c:v>111</c:v>
                </c:pt>
              </c:numCache>
            </c:numRef>
          </c:val>
        </c:ser>
        <c:ser>
          <c:idx val="3"/>
          <c:order val="2"/>
          <c:tx>
            <c:strRef>
              <c:f>planilha!$F$1:$F$2</c:f>
              <c:strCache>
                <c:ptCount val="1"/>
                <c:pt idx="0">
                  <c:v>Projetos financiados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planilha!$F$3:$F$28</c:f>
              <c:numCache>
                <c:ptCount val="26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21</c:v>
                </c:pt>
                <c:pt idx="7">
                  <c:v>21</c:v>
                </c:pt>
                <c:pt idx="8">
                  <c:v>30</c:v>
                </c:pt>
                <c:pt idx="9">
                  <c:v>22</c:v>
                </c:pt>
                <c:pt idx="10">
                  <c:v>21</c:v>
                </c:pt>
                <c:pt idx="11">
                  <c:v>16</c:v>
                </c:pt>
                <c:pt idx="12">
                  <c:v>20</c:v>
                </c:pt>
                <c:pt idx="13">
                  <c:v>19</c:v>
                </c:pt>
                <c:pt idx="14">
                  <c:v>24</c:v>
                </c:pt>
                <c:pt idx="15">
                  <c:v>18</c:v>
                </c:pt>
                <c:pt idx="16">
                  <c:v>24</c:v>
                </c:pt>
                <c:pt idx="17">
                  <c:v>14</c:v>
                </c:pt>
                <c:pt idx="18">
                  <c:v>23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23</c:v>
                </c:pt>
                <c:pt idx="23">
                  <c:v>17</c:v>
                </c:pt>
                <c:pt idx="24">
                  <c:v>23</c:v>
                </c:pt>
                <c:pt idx="25">
                  <c:v>20</c:v>
                </c:pt>
              </c:numCache>
            </c:numRef>
          </c:val>
        </c:ser>
        <c:gapDepth val="50"/>
        <c:axId val="26931341"/>
        <c:axId val="41055478"/>
        <c:axId val="33954983"/>
      </c:area3DChart>
      <c:catAx>
        <c:axId val="26931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55478"/>
        <c:crosses val="autoZero"/>
        <c:auto val="1"/>
        <c:lblOffset val="100"/>
        <c:noMultiLvlLbl val="0"/>
      </c:catAx>
      <c:valAx>
        <c:axId val="4105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31341"/>
        <c:crossesAt val="1"/>
        <c:crossBetween val="midCat"/>
        <c:dispUnits/>
      </c:valAx>
      <c:serAx>
        <c:axId val="33954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número de projetos</a:t>
                </a:r>
              </a:p>
            </c:rich>
          </c:tx>
          <c:layout>
            <c:manualLayout>
              <c:xMode val="factor"/>
              <c:yMode val="factor"/>
              <c:x val="0.86725"/>
              <c:y val="-0.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10554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Evolução da demanda x recursos investidos 1994-2006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325"/>
          <c:w val="0.94475"/>
          <c:h val="0.7955"/>
        </c:manualLayout>
      </c:layout>
      <c:lineChart>
        <c:grouping val="standard"/>
        <c:varyColors val="0"/>
        <c:ser>
          <c:idx val="0"/>
          <c:order val="0"/>
          <c:tx>
            <c:v>projetos inscritos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planilha!$A$33:$A$45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planilha!$B$33:$B$45</c:f>
              <c:numCache>
                <c:ptCount val="13"/>
                <c:pt idx="0">
                  <c:v>74</c:v>
                </c:pt>
                <c:pt idx="1">
                  <c:v>157</c:v>
                </c:pt>
                <c:pt idx="2">
                  <c:v>241</c:v>
                </c:pt>
                <c:pt idx="3">
                  <c:v>294</c:v>
                </c:pt>
                <c:pt idx="4">
                  <c:v>338</c:v>
                </c:pt>
                <c:pt idx="5">
                  <c:v>440</c:v>
                </c:pt>
                <c:pt idx="6">
                  <c:v>274</c:v>
                </c:pt>
                <c:pt idx="7">
                  <c:v>280</c:v>
                </c:pt>
                <c:pt idx="8">
                  <c:v>303</c:v>
                </c:pt>
                <c:pt idx="9">
                  <c:v>340</c:v>
                </c:pt>
                <c:pt idx="10">
                  <c:v>366</c:v>
                </c:pt>
                <c:pt idx="11">
                  <c:v>359</c:v>
                </c:pt>
                <c:pt idx="12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v>projetos habilitados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planilha!$A$33:$A$45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planilha!$C$33:$C$45</c:f>
              <c:numCache>
                <c:ptCount val="13"/>
                <c:pt idx="0">
                  <c:v>38</c:v>
                </c:pt>
                <c:pt idx="1">
                  <c:v>83</c:v>
                </c:pt>
                <c:pt idx="2">
                  <c:v>118</c:v>
                </c:pt>
                <c:pt idx="3">
                  <c:v>170</c:v>
                </c:pt>
                <c:pt idx="4">
                  <c:v>211</c:v>
                </c:pt>
                <c:pt idx="5">
                  <c:v>290</c:v>
                </c:pt>
                <c:pt idx="6">
                  <c:v>152</c:v>
                </c:pt>
                <c:pt idx="7">
                  <c:v>165</c:v>
                </c:pt>
                <c:pt idx="8">
                  <c:v>200</c:v>
                </c:pt>
                <c:pt idx="9">
                  <c:v>226</c:v>
                </c:pt>
                <c:pt idx="10">
                  <c:v>217</c:v>
                </c:pt>
                <c:pt idx="11">
                  <c:v>241</c:v>
                </c:pt>
                <c:pt idx="12">
                  <c:v>203</c:v>
                </c:pt>
              </c:numCache>
            </c:numRef>
          </c:val>
          <c:smooth val="0"/>
        </c:ser>
        <c:ser>
          <c:idx val="2"/>
          <c:order val="2"/>
          <c:tx>
            <c:v>projetos financiados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planilha!$A$33:$A$45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planilha!$F$33:$F$45</c:f>
              <c:numCache>
                <c:ptCount val="13"/>
                <c:pt idx="0">
                  <c:v>23</c:v>
                </c:pt>
                <c:pt idx="1">
                  <c:v>29</c:v>
                </c:pt>
                <c:pt idx="2">
                  <c:v>33</c:v>
                </c:pt>
                <c:pt idx="3">
                  <c:v>42</c:v>
                </c:pt>
                <c:pt idx="4">
                  <c:v>52</c:v>
                </c:pt>
                <c:pt idx="5">
                  <c:v>37</c:v>
                </c:pt>
                <c:pt idx="6">
                  <c:v>39</c:v>
                </c:pt>
                <c:pt idx="7">
                  <c:v>42</c:v>
                </c:pt>
                <c:pt idx="8">
                  <c:v>38</c:v>
                </c:pt>
                <c:pt idx="9">
                  <c:v>50</c:v>
                </c:pt>
                <c:pt idx="10">
                  <c:v>52</c:v>
                </c:pt>
                <c:pt idx="11">
                  <c:v>40</c:v>
                </c:pt>
                <c:pt idx="12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v>valor aplicado em R$ mil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planilha!$A$33:$A$45</c:f>
              <c:numCache>
                <c:ptCount val="1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</c:numCache>
            </c:numRef>
          </c:cat>
          <c:val>
            <c:numRef>
              <c:f>planilha!$J$33:$J$45</c:f>
              <c:numCache>
                <c:ptCount val="13"/>
                <c:pt idx="0">
                  <c:v>262.50673</c:v>
                </c:pt>
                <c:pt idx="1">
                  <c:v>670.8018899999998</c:v>
                </c:pt>
                <c:pt idx="2">
                  <c:v>522.16691</c:v>
                </c:pt>
                <c:pt idx="3">
                  <c:v>655.6140300000001</c:v>
                </c:pt>
                <c:pt idx="4">
                  <c:v>738.706</c:v>
                </c:pt>
                <c:pt idx="5">
                  <c:v>718.79284</c:v>
                </c:pt>
                <c:pt idx="6">
                  <c:v>753.23362</c:v>
                </c:pt>
                <c:pt idx="7">
                  <c:v>932.6610900000001</c:v>
                </c:pt>
                <c:pt idx="8">
                  <c:v>1009.67383</c:v>
                </c:pt>
                <c:pt idx="9">
                  <c:v>1206.67145</c:v>
                </c:pt>
                <c:pt idx="10">
                  <c:v>1296.98084</c:v>
                </c:pt>
                <c:pt idx="11">
                  <c:v>1197.56973</c:v>
                </c:pt>
                <c:pt idx="12">
                  <c:v>1221.697</c:v>
                </c:pt>
              </c:numCache>
            </c:numRef>
          </c:val>
          <c:smooth val="0"/>
        </c:ser>
        <c:axId val="37159392"/>
        <c:axId val="65999073"/>
      </c:lineChart>
      <c:catAx>
        <c:axId val="3715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15"/>
              <c:y val="-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número de projetos / R$ mil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5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Projetos inscritos, habilitados e financiados (1994-2006)</a:t>
            </a:r>
          </a:p>
        </c:rich>
      </c:tx>
      <c:layout/>
      <c:spPr>
        <a:noFill/>
        <a:ln>
          <a:noFill/>
        </a:ln>
      </c:spPr>
    </c:title>
    <c:view3D>
      <c:rotX val="9"/>
      <c:rotY val="355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7425"/>
          <c:w val="0.796"/>
          <c:h val="0.8955"/>
        </c:manualLayout>
      </c:layout>
      <c:area3DChart>
        <c:grouping val="standard"/>
        <c:varyColors val="0"/>
        <c:ser>
          <c:idx val="4"/>
          <c:order val="0"/>
          <c:tx>
            <c:strRef>
              <c:f>planilha!$F$1:$F$2</c:f>
              <c:strCache>
                <c:ptCount val="1"/>
                <c:pt idx="0">
                  <c:v>Projetos financiados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planilha!$F$3:$F$28</c:f>
              <c:numCache>
                <c:ptCount val="26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21</c:v>
                </c:pt>
                <c:pt idx="7">
                  <c:v>21</c:v>
                </c:pt>
                <c:pt idx="8">
                  <c:v>30</c:v>
                </c:pt>
                <c:pt idx="9">
                  <c:v>22</c:v>
                </c:pt>
                <c:pt idx="10">
                  <c:v>21</c:v>
                </c:pt>
                <c:pt idx="11">
                  <c:v>16</c:v>
                </c:pt>
                <c:pt idx="12">
                  <c:v>20</c:v>
                </c:pt>
                <c:pt idx="13">
                  <c:v>19</c:v>
                </c:pt>
                <c:pt idx="14">
                  <c:v>24</c:v>
                </c:pt>
                <c:pt idx="15">
                  <c:v>18</c:v>
                </c:pt>
                <c:pt idx="16">
                  <c:v>24</c:v>
                </c:pt>
                <c:pt idx="17">
                  <c:v>14</c:v>
                </c:pt>
                <c:pt idx="18">
                  <c:v>23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23</c:v>
                </c:pt>
                <c:pt idx="23">
                  <c:v>17</c:v>
                </c:pt>
                <c:pt idx="24">
                  <c:v>23</c:v>
                </c:pt>
                <c:pt idx="25">
                  <c:v>20</c:v>
                </c:pt>
              </c:numCache>
            </c:numRef>
          </c:val>
        </c:ser>
        <c:ser>
          <c:idx val="1"/>
          <c:order val="1"/>
          <c:tx>
            <c:strRef>
              <c:f>planilha!$C$1:$C$2</c:f>
              <c:strCache>
                <c:ptCount val="1"/>
                <c:pt idx="0">
                  <c:v>Projetos habilitados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planilha!$C$3:$C$28</c:f>
              <c:numCache>
                <c:ptCount val="26"/>
                <c:pt idx="0">
                  <c:v>20</c:v>
                </c:pt>
                <c:pt idx="1">
                  <c:v>18</c:v>
                </c:pt>
                <c:pt idx="2">
                  <c:v>41</c:v>
                </c:pt>
                <c:pt idx="3">
                  <c:v>42</c:v>
                </c:pt>
                <c:pt idx="4">
                  <c:v>55</c:v>
                </c:pt>
                <c:pt idx="5">
                  <c:v>63</c:v>
                </c:pt>
                <c:pt idx="6">
                  <c:v>79</c:v>
                </c:pt>
                <c:pt idx="7">
                  <c:v>91</c:v>
                </c:pt>
                <c:pt idx="8">
                  <c:v>107</c:v>
                </c:pt>
                <c:pt idx="9">
                  <c:v>104</c:v>
                </c:pt>
                <c:pt idx="10">
                  <c:v>170</c:v>
                </c:pt>
                <c:pt idx="11">
                  <c:v>120</c:v>
                </c:pt>
                <c:pt idx="12">
                  <c:v>85</c:v>
                </c:pt>
                <c:pt idx="13">
                  <c:v>67</c:v>
                </c:pt>
                <c:pt idx="14">
                  <c:v>95</c:v>
                </c:pt>
                <c:pt idx="15">
                  <c:v>70</c:v>
                </c:pt>
                <c:pt idx="16">
                  <c:v>96</c:v>
                </c:pt>
                <c:pt idx="17">
                  <c:v>104</c:v>
                </c:pt>
                <c:pt idx="18">
                  <c:v>109</c:v>
                </c:pt>
                <c:pt idx="19">
                  <c:v>117</c:v>
                </c:pt>
                <c:pt idx="20">
                  <c:v>119</c:v>
                </c:pt>
                <c:pt idx="21">
                  <c:v>98</c:v>
                </c:pt>
                <c:pt idx="22">
                  <c:v>105</c:v>
                </c:pt>
                <c:pt idx="23">
                  <c:v>136</c:v>
                </c:pt>
                <c:pt idx="24">
                  <c:v>92</c:v>
                </c:pt>
                <c:pt idx="25">
                  <c:v>111</c:v>
                </c:pt>
              </c:numCache>
            </c:numRef>
          </c:val>
        </c:ser>
        <c:ser>
          <c:idx val="0"/>
          <c:order val="2"/>
          <c:tx>
            <c:strRef>
              <c:f>planilha!$B$1:$B$2</c:f>
              <c:strCache>
                <c:ptCount val="1"/>
                <c:pt idx="0">
                  <c:v>Projetos inscritos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planilha!$B$3:$B$28</c:f>
              <c:numCache>
                <c:ptCount val="26"/>
                <c:pt idx="0">
                  <c:v>42</c:v>
                </c:pt>
                <c:pt idx="1">
                  <c:v>32</c:v>
                </c:pt>
                <c:pt idx="2">
                  <c:v>71</c:v>
                </c:pt>
                <c:pt idx="3">
                  <c:v>86</c:v>
                </c:pt>
                <c:pt idx="4">
                  <c:v>138</c:v>
                </c:pt>
                <c:pt idx="5">
                  <c:v>103</c:v>
                </c:pt>
                <c:pt idx="6">
                  <c:v>155</c:v>
                </c:pt>
                <c:pt idx="7">
                  <c:v>139</c:v>
                </c:pt>
                <c:pt idx="8">
                  <c:v>178</c:v>
                </c:pt>
                <c:pt idx="9">
                  <c:v>160</c:v>
                </c:pt>
                <c:pt idx="10">
                  <c:v>240</c:v>
                </c:pt>
                <c:pt idx="11">
                  <c:v>200</c:v>
                </c:pt>
                <c:pt idx="12">
                  <c:v>166</c:v>
                </c:pt>
                <c:pt idx="13">
                  <c:v>108</c:v>
                </c:pt>
                <c:pt idx="14">
                  <c:v>158</c:v>
                </c:pt>
                <c:pt idx="15">
                  <c:v>122</c:v>
                </c:pt>
                <c:pt idx="16">
                  <c:v>154</c:v>
                </c:pt>
                <c:pt idx="17">
                  <c:v>149</c:v>
                </c:pt>
                <c:pt idx="18">
                  <c:v>166</c:v>
                </c:pt>
                <c:pt idx="19">
                  <c:v>174</c:v>
                </c:pt>
                <c:pt idx="20">
                  <c:v>190</c:v>
                </c:pt>
                <c:pt idx="21">
                  <c:v>176</c:v>
                </c:pt>
                <c:pt idx="22">
                  <c:v>164</c:v>
                </c:pt>
                <c:pt idx="23">
                  <c:v>195</c:v>
                </c:pt>
                <c:pt idx="24">
                  <c:v>169</c:v>
                </c:pt>
                <c:pt idx="25">
                  <c:v>178</c:v>
                </c:pt>
              </c:numCache>
            </c:numRef>
          </c:val>
        </c:ser>
        <c:axId val="57120746"/>
        <c:axId val="44324667"/>
        <c:axId val="63377684"/>
      </c:area3DChart>
      <c:catAx>
        <c:axId val="5712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Ano/semestre</a:t>
                </a:r>
              </a:p>
            </c:rich>
          </c:tx>
          <c:layout>
            <c:manualLayout>
              <c:xMode val="factor"/>
              <c:yMode val="factor"/>
              <c:x val="-0.339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120746"/>
        <c:crossesAt val="1"/>
        <c:crossBetween val="midCat"/>
        <c:dispUnits/>
      </c:valAx>
      <c:serAx>
        <c:axId val="6337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no. projetos</a:t>
                </a:r>
              </a:p>
            </c:rich>
          </c:tx>
          <c:layout>
            <c:manualLayout>
              <c:xMode val="factor"/>
              <c:yMode val="factor"/>
              <c:x val="0.80675"/>
              <c:y val="-0.6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3246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391"/>
          <c:w val="0.17075"/>
          <c:h val="0.2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FUMPROARTE: valor médio do financiamento por projeto 1994-2006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14"/>
          <c:w val="0.77375"/>
          <c:h val="0.82875"/>
        </c:manualLayout>
      </c:layout>
      <c:areaChart>
        <c:grouping val="stacked"/>
        <c:varyColors val="0"/>
        <c:ser>
          <c:idx val="7"/>
          <c:order val="0"/>
          <c:tx>
            <c:strRef>
              <c:f>planilha!$I$1:$I$2</c:f>
              <c:strCache>
                <c:ptCount val="1"/>
                <c:pt idx="0">
                  <c:v>valor médio p/projeto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planilha!$A$3:$A$28</c:f>
              <c:strCache>
                <c:ptCount val="26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  <c:pt idx="23">
                  <c:v>2005/2</c:v>
                </c:pt>
                <c:pt idx="24">
                  <c:v>2006/1</c:v>
                </c:pt>
                <c:pt idx="25">
                  <c:v>2006/2</c:v>
                </c:pt>
              </c:strCache>
            </c:strRef>
          </c:cat>
          <c:val>
            <c:numRef>
              <c:f>planilha!$I$3:$I$28</c:f>
              <c:numCache>
                <c:ptCount val="26"/>
                <c:pt idx="0">
                  <c:v>10930.11642857143</c:v>
                </c:pt>
                <c:pt idx="1">
                  <c:v>12165.011111111111</c:v>
                </c:pt>
                <c:pt idx="2">
                  <c:v>23724.75333333333</c:v>
                </c:pt>
                <c:pt idx="3">
                  <c:v>22712.05</c:v>
                </c:pt>
                <c:pt idx="4">
                  <c:v>14503.405555555555</c:v>
                </c:pt>
                <c:pt idx="5">
                  <c:v>17407.040666666664</c:v>
                </c:pt>
                <c:pt idx="6">
                  <c:v>15679.580476190476</c:v>
                </c:pt>
                <c:pt idx="7">
                  <c:v>15540.13523809524</c:v>
                </c:pt>
                <c:pt idx="8">
                  <c:v>14793.252333333334</c:v>
                </c:pt>
                <c:pt idx="9">
                  <c:v>13404.928636363637</c:v>
                </c:pt>
                <c:pt idx="10">
                  <c:v>20571.141904761906</c:v>
                </c:pt>
                <c:pt idx="11">
                  <c:v>17924.92875</c:v>
                </c:pt>
                <c:pt idx="12">
                  <c:v>19090.6755</c:v>
                </c:pt>
                <c:pt idx="13">
                  <c:v>19548.426842105262</c:v>
                </c:pt>
                <c:pt idx="14">
                  <c:v>20833.333333333332</c:v>
                </c:pt>
                <c:pt idx="15">
                  <c:v>24036.727222222224</c:v>
                </c:pt>
                <c:pt idx="16">
                  <c:v>24994.191666666666</c:v>
                </c:pt>
                <c:pt idx="17">
                  <c:v>29272.37357142857</c:v>
                </c:pt>
                <c:pt idx="18">
                  <c:v>26086.95608695652</c:v>
                </c:pt>
                <c:pt idx="19">
                  <c:v>22469.31333333333</c:v>
                </c:pt>
                <c:pt idx="20">
                  <c:v>24622.023333333334</c:v>
                </c:pt>
                <c:pt idx="21">
                  <c:v>25287.448399999997</c:v>
                </c:pt>
                <c:pt idx="22">
                  <c:v>31030.644347826084</c:v>
                </c:pt>
                <c:pt idx="23">
                  <c:v>28462.64176470588</c:v>
                </c:pt>
                <c:pt idx="24">
                  <c:v>26443.071304347828</c:v>
                </c:pt>
                <c:pt idx="25">
                  <c:v>30675.318</c:v>
                </c:pt>
              </c:numCache>
            </c:numRef>
          </c:val>
        </c:ser>
        <c:axId val="33528245"/>
        <c:axId val="33318750"/>
      </c:areaChart>
      <c:catAx>
        <c:axId val="3352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Edital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Valor financiado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282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1775"/>
          <c:w val="0.75275"/>
          <c:h val="0.96675"/>
        </c:manualLayout>
      </c:layout>
      <c:bar3DChart>
        <c:barDir val="col"/>
        <c:grouping val="clustered"/>
        <c:varyColors val="0"/>
        <c:ser>
          <c:idx val="0"/>
          <c:order val="0"/>
          <c:tx>
            <c:v>Recursos contratados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'recursosxvalor medio'!$A$5:$A$27</c:f>
              <c:strCache>
                <c:ptCount val="23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  <c:pt idx="20">
                  <c:v>2004/1</c:v>
                </c:pt>
                <c:pt idx="21">
                  <c:v>2004/2</c:v>
                </c:pt>
                <c:pt idx="22">
                  <c:v>2005/1</c:v>
                </c:pt>
              </c:strCache>
            </c:strRef>
          </c:cat>
          <c:val>
            <c:numRef>
              <c:f>'recursosxvalor medio'!$B$5:$B$27</c:f>
              <c:numCache>
                <c:ptCount val="23"/>
                <c:pt idx="0">
                  <c:v>153021.63</c:v>
                </c:pt>
                <c:pt idx="1">
                  <c:v>109485.1</c:v>
                </c:pt>
                <c:pt idx="2">
                  <c:v>284697.04</c:v>
                </c:pt>
                <c:pt idx="3">
                  <c:v>386104.85</c:v>
                </c:pt>
                <c:pt idx="4">
                  <c:v>261061.3</c:v>
                </c:pt>
                <c:pt idx="5">
                  <c:v>261105.61</c:v>
                </c:pt>
                <c:pt idx="6">
                  <c:v>329271.19</c:v>
                </c:pt>
                <c:pt idx="7">
                  <c:v>326342.84</c:v>
                </c:pt>
                <c:pt idx="8">
                  <c:v>443797.57</c:v>
                </c:pt>
                <c:pt idx="9">
                  <c:v>294908.43</c:v>
                </c:pt>
                <c:pt idx="10">
                  <c:v>431993.98</c:v>
                </c:pt>
                <c:pt idx="11">
                  <c:v>286798.86</c:v>
                </c:pt>
                <c:pt idx="12">
                  <c:v>381813.51</c:v>
                </c:pt>
                <c:pt idx="13">
                  <c:v>371420.11</c:v>
                </c:pt>
                <c:pt idx="14">
                  <c:v>500000</c:v>
                </c:pt>
                <c:pt idx="15">
                  <c:v>432661.09</c:v>
                </c:pt>
                <c:pt idx="16">
                  <c:v>599860.6</c:v>
                </c:pt>
                <c:pt idx="17">
                  <c:v>409813.23</c:v>
                </c:pt>
                <c:pt idx="18">
                  <c:v>599999.99</c:v>
                </c:pt>
                <c:pt idx="19">
                  <c:v>606671.46</c:v>
                </c:pt>
                <c:pt idx="20">
                  <c:v>664794.63</c:v>
                </c:pt>
                <c:pt idx="21">
                  <c:v>632186.21</c:v>
                </c:pt>
                <c:pt idx="22">
                  <c:v>713704.82</c:v>
                </c:pt>
              </c:numCache>
            </c:numRef>
          </c:val>
          <c:shape val="box"/>
        </c:ser>
        <c:ser>
          <c:idx val="1"/>
          <c:order val="1"/>
          <c:tx>
            <c:v>Valor médio p/projeto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'recursosxvalor medio'!$A$5:$A$24</c:f>
              <c:strCache>
                <c:ptCount val="20"/>
                <c:pt idx="0">
                  <c:v>1994/1</c:v>
                </c:pt>
                <c:pt idx="1">
                  <c:v>1994/2</c:v>
                </c:pt>
                <c:pt idx="2">
                  <c:v>1995/1</c:v>
                </c:pt>
                <c:pt idx="3">
                  <c:v>1995/2</c:v>
                </c:pt>
                <c:pt idx="4">
                  <c:v>1996/1</c:v>
                </c:pt>
                <c:pt idx="5">
                  <c:v>1996/2</c:v>
                </c:pt>
                <c:pt idx="6">
                  <c:v>1997/1</c:v>
                </c:pt>
                <c:pt idx="7">
                  <c:v>1997/2</c:v>
                </c:pt>
                <c:pt idx="8">
                  <c:v>1998/1</c:v>
                </c:pt>
                <c:pt idx="9">
                  <c:v>1998/2</c:v>
                </c:pt>
                <c:pt idx="10">
                  <c:v>1999/1</c:v>
                </c:pt>
                <c:pt idx="11">
                  <c:v>1999/2</c:v>
                </c:pt>
                <c:pt idx="12">
                  <c:v>2000/1</c:v>
                </c:pt>
                <c:pt idx="13">
                  <c:v>2000/2</c:v>
                </c:pt>
                <c:pt idx="14">
                  <c:v>2001/1</c:v>
                </c:pt>
                <c:pt idx="15">
                  <c:v>2001/2</c:v>
                </c:pt>
                <c:pt idx="16">
                  <c:v>2002/1</c:v>
                </c:pt>
                <c:pt idx="17">
                  <c:v>2002/2</c:v>
                </c:pt>
                <c:pt idx="18">
                  <c:v>2003/1</c:v>
                </c:pt>
                <c:pt idx="19">
                  <c:v>2003/2</c:v>
                </c:pt>
              </c:strCache>
            </c:strRef>
          </c:cat>
          <c:val>
            <c:numRef>
              <c:f>'recursosxvalor medio'!$C$5:$C$27</c:f>
              <c:numCache>
                <c:ptCount val="23"/>
                <c:pt idx="0">
                  <c:v>10930.12</c:v>
                </c:pt>
                <c:pt idx="1">
                  <c:v>12165.01</c:v>
                </c:pt>
                <c:pt idx="2">
                  <c:v>23724.75</c:v>
                </c:pt>
                <c:pt idx="3">
                  <c:v>22712.05</c:v>
                </c:pt>
                <c:pt idx="4">
                  <c:v>14503.41</c:v>
                </c:pt>
                <c:pt idx="5">
                  <c:v>17407.04</c:v>
                </c:pt>
                <c:pt idx="6">
                  <c:v>15679.58</c:v>
                </c:pt>
                <c:pt idx="7">
                  <c:v>15540.14</c:v>
                </c:pt>
                <c:pt idx="8">
                  <c:v>14793.25</c:v>
                </c:pt>
                <c:pt idx="9">
                  <c:v>13404.93</c:v>
                </c:pt>
                <c:pt idx="10">
                  <c:v>20571.14</c:v>
                </c:pt>
                <c:pt idx="11">
                  <c:v>17924.93</c:v>
                </c:pt>
                <c:pt idx="12">
                  <c:v>19090.68</c:v>
                </c:pt>
                <c:pt idx="13">
                  <c:v>19548.43</c:v>
                </c:pt>
                <c:pt idx="14">
                  <c:v>20833.33</c:v>
                </c:pt>
                <c:pt idx="15">
                  <c:v>24036.73</c:v>
                </c:pt>
                <c:pt idx="16">
                  <c:v>24994.19</c:v>
                </c:pt>
                <c:pt idx="17">
                  <c:v>29272.37</c:v>
                </c:pt>
                <c:pt idx="18">
                  <c:v>26086.96</c:v>
                </c:pt>
                <c:pt idx="19">
                  <c:v>22469.31</c:v>
                </c:pt>
                <c:pt idx="20">
                  <c:v>24622.02</c:v>
                </c:pt>
                <c:pt idx="21">
                  <c:v>25287.45</c:v>
                </c:pt>
                <c:pt idx="22">
                  <c:v>31030.64</c:v>
                </c:pt>
              </c:numCache>
            </c:numRef>
          </c:val>
          <c:shape val="box"/>
        </c:ser>
        <c:shape val="box"/>
        <c:axId val="31433295"/>
        <c:axId val="14464200"/>
      </c:bar3DChart>
      <c:catAx>
        <c:axId val="3143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4464200"/>
        <c:crosses val="autoZero"/>
        <c:auto val="1"/>
        <c:lblOffset val="100"/>
        <c:noMultiLvlLbl val="0"/>
      </c:catAx>
      <c:valAx>
        <c:axId val="14464200"/>
        <c:scaling>
          <c:orientation val="minMax"/>
          <c:max val="7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31433295"/>
        <c:crossesAt val="1"/>
        <c:crossBetween val="between"/>
        <c:dispUnits/>
        <c:min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375"/>
          <c:w val="0.18775"/>
          <c:h val="0.275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Projetos habilitados x Projetos financiados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Projetos classificados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 classxprojfinan'!$A$3:$A$22</c:f>
              <c:strCache/>
            </c:strRef>
          </c:cat>
          <c:val>
            <c:numRef>
              <c:f>'proj classxprojfinan'!$B$3:$B$22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Projetos financiados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 classxprojfinan'!$A$3:$A$22</c:f>
              <c:strCache/>
            </c:strRef>
          </c:cat>
          <c:val>
            <c:numRef>
              <c:f>'proj classxprojfinan'!$C$3:$C$22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hape val="box"/>
        <c:axId val="63068937"/>
        <c:axId val="30749522"/>
      </c:bar3D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8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headerFooter>
    <oddHeader>&amp;L&amp;14FUMPROARTE&amp;C&amp;14Projetos inscritos, habilitados e financiados 1994 a 2005/1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360" verticalDpi="36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pageSetup horizontalDpi="360" verticalDpi="360" orientation="landscape" paperSize="14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5962650"/>
    <xdr:graphicFrame>
      <xdr:nvGraphicFramePr>
        <xdr:cNvPr id="1" name="Shape 1025"/>
        <xdr:cNvGraphicFramePr/>
      </xdr:nvGraphicFramePr>
      <xdr:xfrm>
        <a:off x="0" y="0"/>
        <a:ext cx="104394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</xdr:row>
      <xdr:rowOff>19050</xdr:rowOff>
    </xdr:from>
    <xdr:to>
      <xdr:col>26</xdr:col>
      <xdr:colOff>371475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8372475" y="342900"/>
        <a:ext cx="8172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="75" zoomScaleNormal="75" workbookViewId="0" topLeftCell="B3">
      <selection activeCell="I26" sqref="I26"/>
    </sheetView>
  </sheetViews>
  <sheetFormatPr defaultColWidth="9.140625" defaultRowHeight="12.75"/>
  <cols>
    <col min="1" max="1" width="11.140625" style="7" customWidth="1"/>
    <col min="2" max="4" width="12.7109375" style="7" customWidth="1"/>
    <col min="5" max="5" width="14.28125" style="7" customWidth="1"/>
    <col min="6" max="7" width="12.7109375" style="7" customWidth="1"/>
    <col min="8" max="8" width="22.421875" style="7" customWidth="1"/>
    <col min="9" max="9" width="18.7109375" style="7" customWidth="1"/>
    <col min="10" max="10" width="24.8515625" style="21" customWidth="1"/>
    <col min="11" max="11" width="25.140625" style="21" customWidth="1"/>
    <col min="12" max="12" width="24.7109375" style="21" customWidth="1"/>
    <col min="13" max="16384" width="9.140625" style="7" customWidth="1"/>
  </cols>
  <sheetData>
    <row r="1" spans="1:12" s="16" customFormat="1" ht="12.75">
      <c r="A1" s="16" t="s">
        <v>21</v>
      </c>
      <c r="B1" s="16" t="s">
        <v>0</v>
      </c>
      <c r="C1" s="16" t="s">
        <v>0</v>
      </c>
      <c r="D1" s="16" t="s">
        <v>0</v>
      </c>
      <c r="E1" s="16" t="s">
        <v>30</v>
      </c>
      <c r="F1" s="16" t="s">
        <v>0</v>
      </c>
      <c r="G1" s="16" t="s">
        <v>30</v>
      </c>
      <c r="H1" s="16" t="s">
        <v>23</v>
      </c>
      <c r="I1" s="16" t="s">
        <v>28</v>
      </c>
      <c r="J1" s="22" t="s">
        <v>42</v>
      </c>
      <c r="K1" s="22" t="s">
        <v>38</v>
      </c>
      <c r="L1" s="22" t="s">
        <v>39</v>
      </c>
    </row>
    <row r="2" spans="1:12" s="16" customFormat="1" ht="10.5">
      <c r="A2" s="16" t="s">
        <v>22</v>
      </c>
      <c r="B2" s="16" t="s">
        <v>25</v>
      </c>
      <c r="C2" s="16" t="s">
        <v>41</v>
      </c>
      <c r="D2" s="16" t="s">
        <v>24</v>
      </c>
      <c r="E2" s="16" t="s">
        <v>24</v>
      </c>
      <c r="F2" s="16" t="s">
        <v>2</v>
      </c>
      <c r="G2" s="16" t="s">
        <v>32</v>
      </c>
      <c r="H2" s="16" t="s">
        <v>31</v>
      </c>
      <c r="I2" s="16" t="s">
        <v>29</v>
      </c>
      <c r="J2" s="20"/>
      <c r="K2" s="20"/>
      <c r="L2" s="20"/>
    </row>
    <row r="3" spans="1:9" ht="19.5" customHeight="1">
      <c r="A3" s="1" t="s">
        <v>3</v>
      </c>
      <c r="B3" s="1">
        <v>42</v>
      </c>
      <c r="C3" s="1">
        <v>20</v>
      </c>
      <c r="D3" s="1">
        <f aca="true" t="shared" si="0" ref="D3:D22">+B3-C3</f>
        <v>22</v>
      </c>
      <c r="E3" s="2">
        <f>+D3*100/B3</f>
        <v>52.38095238095238</v>
      </c>
      <c r="F3" s="1">
        <v>14</v>
      </c>
      <c r="G3" s="2">
        <f>+F3*100/C3</f>
        <v>70</v>
      </c>
      <c r="H3" s="3">
        <v>153021.63</v>
      </c>
      <c r="I3" s="3">
        <f>+H3/F3</f>
        <v>10930.11642857143</v>
      </c>
    </row>
    <row r="4" spans="1:9" ht="19.5" customHeight="1">
      <c r="A4" s="1" t="s">
        <v>4</v>
      </c>
      <c r="B4" s="1">
        <v>32</v>
      </c>
      <c r="C4" s="1">
        <v>18</v>
      </c>
      <c r="D4" s="1">
        <f t="shared" si="0"/>
        <v>14</v>
      </c>
      <c r="E4" s="2">
        <f aca="true" t="shared" si="1" ref="E4:E28">+D4*100/B4</f>
        <v>43.75</v>
      </c>
      <c r="F4" s="1">
        <v>9</v>
      </c>
      <c r="G4" s="2">
        <f aca="true" t="shared" si="2" ref="G4:G28">+F4*100/C4</f>
        <v>50</v>
      </c>
      <c r="H4" s="3">
        <v>109485.1</v>
      </c>
      <c r="I4" s="3">
        <f aca="true" t="shared" si="3" ref="I4:I28">+H4/F4</f>
        <v>12165.011111111111</v>
      </c>
    </row>
    <row r="5" spans="1:9" ht="19.5" customHeight="1">
      <c r="A5" s="1" t="s">
        <v>5</v>
      </c>
      <c r="B5" s="1">
        <v>71</v>
      </c>
      <c r="C5" s="1">
        <v>41</v>
      </c>
      <c r="D5" s="1">
        <f t="shared" si="0"/>
        <v>30</v>
      </c>
      <c r="E5" s="2">
        <f t="shared" si="1"/>
        <v>42.25352112676056</v>
      </c>
      <c r="F5" s="1">
        <v>12</v>
      </c>
      <c r="G5" s="2">
        <f t="shared" si="2"/>
        <v>29.26829268292683</v>
      </c>
      <c r="H5" s="3">
        <v>284697.04</v>
      </c>
      <c r="I5" s="3">
        <f t="shared" si="3"/>
        <v>23724.75333333333</v>
      </c>
    </row>
    <row r="6" spans="1:9" ht="19.5" customHeight="1">
      <c r="A6" s="1" t="s">
        <v>6</v>
      </c>
      <c r="B6" s="1">
        <v>86</v>
      </c>
      <c r="C6" s="1">
        <v>42</v>
      </c>
      <c r="D6" s="1">
        <f t="shared" si="0"/>
        <v>44</v>
      </c>
      <c r="E6" s="2">
        <f t="shared" si="1"/>
        <v>51.16279069767442</v>
      </c>
      <c r="F6" s="1">
        <v>17</v>
      </c>
      <c r="G6" s="2">
        <f t="shared" si="2"/>
        <v>40.476190476190474</v>
      </c>
      <c r="H6" s="3">
        <v>386104.85</v>
      </c>
      <c r="I6" s="3">
        <f t="shared" si="3"/>
        <v>22712.05</v>
      </c>
    </row>
    <row r="7" spans="1:9" ht="19.5" customHeight="1">
      <c r="A7" s="1" t="s">
        <v>7</v>
      </c>
      <c r="B7" s="1">
        <v>138</v>
      </c>
      <c r="C7" s="1">
        <v>55</v>
      </c>
      <c r="D7" s="1">
        <f t="shared" si="0"/>
        <v>83</v>
      </c>
      <c r="E7" s="2">
        <f t="shared" si="1"/>
        <v>60.14492753623188</v>
      </c>
      <c r="F7" s="1">
        <v>18</v>
      </c>
      <c r="G7" s="2">
        <f t="shared" si="2"/>
        <v>32.72727272727273</v>
      </c>
      <c r="H7" s="3">
        <v>261061.3</v>
      </c>
      <c r="I7" s="3">
        <f t="shared" si="3"/>
        <v>14503.405555555555</v>
      </c>
    </row>
    <row r="8" spans="1:9" ht="19.5" customHeight="1">
      <c r="A8" s="1" t="s">
        <v>8</v>
      </c>
      <c r="B8" s="1">
        <v>103</v>
      </c>
      <c r="C8" s="1">
        <v>63</v>
      </c>
      <c r="D8" s="1">
        <f t="shared" si="0"/>
        <v>40</v>
      </c>
      <c r="E8" s="2">
        <f t="shared" si="1"/>
        <v>38.83495145631068</v>
      </c>
      <c r="F8" s="1">
        <v>15</v>
      </c>
      <c r="G8" s="2">
        <f t="shared" si="2"/>
        <v>23.80952380952381</v>
      </c>
      <c r="H8" s="3">
        <v>261105.61</v>
      </c>
      <c r="I8" s="3">
        <f t="shared" si="3"/>
        <v>17407.040666666664</v>
      </c>
    </row>
    <row r="9" spans="1:9" ht="19.5" customHeight="1">
      <c r="A9" s="1" t="s">
        <v>9</v>
      </c>
      <c r="B9" s="1">
        <v>155</v>
      </c>
      <c r="C9" s="1">
        <v>79</v>
      </c>
      <c r="D9" s="1">
        <f t="shared" si="0"/>
        <v>76</v>
      </c>
      <c r="E9" s="2">
        <f t="shared" si="1"/>
        <v>49.03225806451613</v>
      </c>
      <c r="F9" s="1">
        <v>21</v>
      </c>
      <c r="G9" s="2">
        <f t="shared" si="2"/>
        <v>26.582278481012658</v>
      </c>
      <c r="H9" s="3">
        <v>329271.19</v>
      </c>
      <c r="I9" s="3">
        <f t="shared" si="3"/>
        <v>15679.580476190476</v>
      </c>
    </row>
    <row r="10" spans="1:9" ht="19.5" customHeight="1">
      <c r="A10" s="1" t="s">
        <v>10</v>
      </c>
      <c r="B10" s="1">
        <v>139</v>
      </c>
      <c r="C10" s="1">
        <v>91</v>
      </c>
      <c r="D10" s="1">
        <f t="shared" si="0"/>
        <v>48</v>
      </c>
      <c r="E10" s="2">
        <f t="shared" si="1"/>
        <v>34.53237410071942</v>
      </c>
      <c r="F10" s="1">
        <v>21</v>
      </c>
      <c r="G10" s="2">
        <f t="shared" si="2"/>
        <v>23.076923076923077</v>
      </c>
      <c r="H10" s="3">
        <v>326342.84</v>
      </c>
      <c r="I10" s="3">
        <f t="shared" si="3"/>
        <v>15540.13523809524</v>
      </c>
    </row>
    <row r="11" spans="1:9" ht="19.5" customHeight="1">
      <c r="A11" s="1" t="s">
        <v>11</v>
      </c>
      <c r="B11" s="1">
        <v>178</v>
      </c>
      <c r="C11" s="1">
        <v>107</v>
      </c>
      <c r="D11" s="1">
        <f t="shared" si="0"/>
        <v>71</v>
      </c>
      <c r="E11" s="2">
        <f t="shared" si="1"/>
        <v>39.8876404494382</v>
      </c>
      <c r="F11" s="1">
        <v>30</v>
      </c>
      <c r="G11" s="2">
        <f t="shared" si="2"/>
        <v>28.037383177570092</v>
      </c>
      <c r="H11" s="3">
        <v>443797.57</v>
      </c>
      <c r="I11" s="3">
        <f t="shared" si="3"/>
        <v>14793.252333333334</v>
      </c>
    </row>
    <row r="12" spans="1:9" ht="19.5" customHeight="1">
      <c r="A12" s="1" t="s">
        <v>12</v>
      </c>
      <c r="B12" s="1">
        <v>160</v>
      </c>
      <c r="C12" s="1">
        <v>104</v>
      </c>
      <c r="D12" s="1">
        <f t="shared" si="0"/>
        <v>56</v>
      </c>
      <c r="E12" s="2">
        <f t="shared" si="1"/>
        <v>35</v>
      </c>
      <c r="F12" s="1">
        <v>22</v>
      </c>
      <c r="G12" s="2">
        <f t="shared" si="2"/>
        <v>21.153846153846153</v>
      </c>
      <c r="H12" s="3">
        <v>294908.43</v>
      </c>
      <c r="I12" s="3">
        <f t="shared" si="3"/>
        <v>13404.928636363637</v>
      </c>
    </row>
    <row r="13" spans="1:9" ht="19.5" customHeight="1">
      <c r="A13" s="1" t="s">
        <v>13</v>
      </c>
      <c r="B13" s="1">
        <v>240</v>
      </c>
      <c r="C13" s="1">
        <v>170</v>
      </c>
      <c r="D13" s="1">
        <f t="shared" si="0"/>
        <v>70</v>
      </c>
      <c r="E13" s="2">
        <f t="shared" si="1"/>
        <v>29.166666666666668</v>
      </c>
      <c r="F13" s="1">
        <v>21</v>
      </c>
      <c r="G13" s="2">
        <f t="shared" si="2"/>
        <v>12.352941176470589</v>
      </c>
      <c r="H13" s="3">
        <v>431993.98</v>
      </c>
      <c r="I13" s="3">
        <f t="shared" si="3"/>
        <v>20571.141904761906</v>
      </c>
    </row>
    <row r="14" spans="1:9" ht="19.5" customHeight="1">
      <c r="A14" s="1" t="s">
        <v>14</v>
      </c>
      <c r="B14" s="1">
        <v>200</v>
      </c>
      <c r="C14" s="1">
        <v>120</v>
      </c>
      <c r="D14" s="1">
        <f t="shared" si="0"/>
        <v>80</v>
      </c>
      <c r="E14" s="2">
        <f t="shared" si="1"/>
        <v>40</v>
      </c>
      <c r="F14" s="1">
        <v>16</v>
      </c>
      <c r="G14" s="2">
        <f t="shared" si="2"/>
        <v>13.333333333333334</v>
      </c>
      <c r="H14" s="3">
        <v>286798.86</v>
      </c>
      <c r="I14" s="3">
        <f t="shared" si="3"/>
        <v>17924.92875</v>
      </c>
    </row>
    <row r="15" spans="1:9" ht="19.5" customHeight="1">
      <c r="A15" s="1" t="s">
        <v>26</v>
      </c>
      <c r="B15" s="1">
        <v>166</v>
      </c>
      <c r="C15" s="1">
        <v>85</v>
      </c>
      <c r="D15" s="1">
        <f t="shared" si="0"/>
        <v>81</v>
      </c>
      <c r="E15" s="2">
        <f t="shared" si="1"/>
        <v>48.795180722891565</v>
      </c>
      <c r="F15" s="1">
        <v>20</v>
      </c>
      <c r="G15" s="2">
        <f t="shared" si="2"/>
        <v>23.529411764705884</v>
      </c>
      <c r="H15" s="3">
        <v>381813.51</v>
      </c>
      <c r="I15" s="3">
        <f t="shared" si="3"/>
        <v>19090.6755</v>
      </c>
    </row>
    <row r="16" spans="1:9" ht="19.5" customHeight="1">
      <c r="A16" s="1" t="s">
        <v>27</v>
      </c>
      <c r="B16" s="1">
        <v>108</v>
      </c>
      <c r="C16" s="1">
        <v>67</v>
      </c>
      <c r="D16" s="1">
        <f t="shared" si="0"/>
        <v>41</v>
      </c>
      <c r="E16" s="2">
        <f t="shared" si="1"/>
        <v>37.96296296296296</v>
      </c>
      <c r="F16" s="1">
        <v>19</v>
      </c>
      <c r="G16" s="2">
        <f t="shared" si="2"/>
        <v>28.35820895522388</v>
      </c>
      <c r="H16" s="3">
        <v>371420.11</v>
      </c>
      <c r="I16" s="3">
        <f t="shared" si="3"/>
        <v>19548.426842105262</v>
      </c>
    </row>
    <row r="17" spans="1:9" ht="19.5" customHeight="1">
      <c r="A17" s="1" t="s">
        <v>15</v>
      </c>
      <c r="B17" s="1">
        <v>158</v>
      </c>
      <c r="C17" s="1">
        <v>95</v>
      </c>
      <c r="D17" s="1">
        <f t="shared" si="0"/>
        <v>63</v>
      </c>
      <c r="E17" s="2">
        <f t="shared" si="1"/>
        <v>39.87341772151899</v>
      </c>
      <c r="F17" s="1">
        <v>24</v>
      </c>
      <c r="G17" s="2">
        <f t="shared" si="2"/>
        <v>25.263157894736842</v>
      </c>
      <c r="H17" s="3">
        <v>500000</v>
      </c>
      <c r="I17" s="3">
        <f t="shared" si="3"/>
        <v>20833.333333333332</v>
      </c>
    </row>
    <row r="18" spans="1:9" ht="19.5" customHeight="1">
      <c r="A18" s="1" t="s">
        <v>16</v>
      </c>
      <c r="B18" s="1">
        <v>122</v>
      </c>
      <c r="C18" s="1">
        <v>70</v>
      </c>
      <c r="D18" s="1">
        <f t="shared" si="0"/>
        <v>52</v>
      </c>
      <c r="E18" s="2">
        <f t="shared" si="1"/>
        <v>42.622950819672134</v>
      </c>
      <c r="F18" s="1">
        <v>18</v>
      </c>
      <c r="G18" s="2">
        <f t="shared" si="2"/>
        <v>25.714285714285715</v>
      </c>
      <c r="H18" s="3">
        <v>432661.09</v>
      </c>
      <c r="I18" s="3">
        <f t="shared" si="3"/>
        <v>24036.727222222224</v>
      </c>
    </row>
    <row r="19" spans="1:9" ht="19.5" customHeight="1">
      <c r="A19" s="1" t="s">
        <v>33</v>
      </c>
      <c r="B19" s="1">
        <v>154</v>
      </c>
      <c r="C19" s="1">
        <v>96</v>
      </c>
      <c r="D19" s="1">
        <f t="shared" si="0"/>
        <v>58</v>
      </c>
      <c r="E19" s="2">
        <f t="shared" si="1"/>
        <v>37.66233766233766</v>
      </c>
      <c r="F19" s="1">
        <v>24</v>
      </c>
      <c r="G19" s="2">
        <f t="shared" si="2"/>
        <v>25</v>
      </c>
      <c r="H19" s="3">
        <v>599860.6</v>
      </c>
      <c r="I19" s="3">
        <f t="shared" si="3"/>
        <v>24994.191666666666</v>
      </c>
    </row>
    <row r="20" spans="1:9" ht="19.5" customHeight="1">
      <c r="A20" s="1" t="s">
        <v>17</v>
      </c>
      <c r="B20" s="1">
        <v>149</v>
      </c>
      <c r="C20" s="1">
        <v>104</v>
      </c>
      <c r="D20" s="1">
        <f t="shared" si="0"/>
        <v>45</v>
      </c>
      <c r="E20" s="2">
        <f t="shared" si="1"/>
        <v>30.201342281879196</v>
      </c>
      <c r="F20" s="1">
        <v>14</v>
      </c>
      <c r="G20" s="2">
        <f t="shared" si="2"/>
        <v>13.461538461538462</v>
      </c>
      <c r="H20" s="3">
        <v>409813.23</v>
      </c>
      <c r="I20" s="3">
        <f t="shared" si="3"/>
        <v>29272.37357142857</v>
      </c>
    </row>
    <row r="21" spans="1:9" ht="19.5" customHeight="1">
      <c r="A21" s="1" t="s">
        <v>18</v>
      </c>
      <c r="B21" s="1">
        <v>166</v>
      </c>
      <c r="C21" s="1">
        <v>109</v>
      </c>
      <c r="D21" s="1">
        <f t="shared" si="0"/>
        <v>57</v>
      </c>
      <c r="E21" s="2">
        <f t="shared" si="1"/>
        <v>34.33734939759036</v>
      </c>
      <c r="F21" s="1">
        <v>23</v>
      </c>
      <c r="G21" s="2">
        <f t="shared" si="2"/>
        <v>21.10091743119266</v>
      </c>
      <c r="H21" s="3">
        <v>599999.99</v>
      </c>
      <c r="I21" s="3">
        <f t="shared" si="3"/>
        <v>26086.95608695652</v>
      </c>
    </row>
    <row r="22" spans="1:9" ht="19.5" customHeight="1">
      <c r="A22" s="1" t="s">
        <v>19</v>
      </c>
      <c r="B22" s="1">
        <v>174</v>
      </c>
      <c r="C22" s="1">
        <v>117</v>
      </c>
      <c r="D22" s="1">
        <f t="shared" si="0"/>
        <v>57</v>
      </c>
      <c r="E22" s="2">
        <f t="shared" si="1"/>
        <v>32.758620689655174</v>
      </c>
      <c r="F22" s="1">
        <v>27</v>
      </c>
      <c r="G22" s="2">
        <f t="shared" si="2"/>
        <v>23.076923076923077</v>
      </c>
      <c r="H22" s="3">
        <v>606671.46</v>
      </c>
      <c r="I22" s="3">
        <f t="shared" si="3"/>
        <v>22469.31333333333</v>
      </c>
    </row>
    <row r="23" spans="1:9" ht="19.5" customHeight="1">
      <c r="A23" s="1" t="s">
        <v>34</v>
      </c>
      <c r="B23" s="1">
        <v>190</v>
      </c>
      <c r="C23" s="1">
        <v>119</v>
      </c>
      <c r="D23" s="1">
        <v>71</v>
      </c>
      <c r="E23" s="2">
        <f t="shared" si="1"/>
        <v>37.36842105263158</v>
      </c>
      <c r="F23" s="1">
        <v>27</v>
      </c>
      <c r="G23" s="2">
        <f t="shared" si="2"/>
        <v>22.689075630252102</v>
      </c>
      <c r="H23" s="3">
        <v>664794.63</v>
      </c>
      <c r="I23" s="3">
        <f t="shared" si="3"/>
        <v>24622.023333333334</v>
      </c>
    </row>
    <row r="24" spans="1:9" ht="19.5" customHeight="1">
      <c r="A24" s="1" t="s">
        <v>35</v>
      </c>
      <c r="B24" s="1">
        <v>176</v>
      </c>
      <c r="C24" s="1">
        <v>98</v>
      </c>
      <c r="D24" s="1">
        <v>78</v>
      </c>
      <c r="E24" s="2">
        <f t="shared" si="1"/>
        <v>44.31818181818182</v>
      </c>
      <c r="F24" s="1">
        <v>25</v>
      </c>
      <c r="G24" s="2">
        <f t="shared" si="2"/>
        <v>25.510204081632654</v>
      </c>
      <c r="H24" s="3">
        <v>632186.21</v>
      </c>
      <c r="I24" s="3">
        <f t="shared" si="3"/>
        <v>25287.448399999997</v>
      </c>
    </row>
    <row r="25" spans="1:9" ht="19.5" customHeight="1">
      <c r="A25" s="1" t="s">
        <v>36</v>
      </c>
      <c r="B25" s="1">
        <v>164</v>
      </c>
      <c r="C25" s="1">
        <v>105</v>
      </c>
      <c r="D25" s="1">
        <v>59</v>
      </c>
      <c r="E25" s="2">
        <f t="shared" si="1"/>
        <v>35.97560975609756</v>
      </c>
      <c r="F25" s="1">
        <v>23</v>
      </c>
      <c r="G25" s="2">
        <f t="shared" si="2"/>
        <v>21.904761904761905</v>
      </c>
      <c r="H25" s="3">
        <v>713704.82</v>
      </c>
      <c r="I25" s="3">
        <f t="shared" si="3"/>
        <v>31030.644347826084</v>
      </c>
    </row>
    <row r="26" spans="1:9" ht="19.5" customHeight="1">
      <c r="A26" s="1" t="s">
        <v>40</v>
      </c>
      <c r="B26" s="1">
        <v>195</v>
      </c>
      <c r="C26" s="1">
        <v>136</v>
      </c>
      <c r="D26" s="1">
        <v>59</v>
      </c>
      <c r="E26" s="2">
        <f t="shared" si="1"/>
        <v>30.256410256410255</v>
      </c>
      <c r="F26" s="1">
        <v>17</v>
      </c>
      <c r="G26" s="2">
        <f t="shared" si="2"/>
        <v>12.5</v>
      </c>
      <c r="H26" s="24">
        <v>483864.91</v>
      </c>
      <c r="I26" s="3">
        <f t="shared" si="3"/>
        <v>28462.64176470588</v>
      </c>
    </row>
    <row r="27" spans="1:9" ht="19.5" customHeight="1">
      <c r="A27" s="1" t="s">
        <v>43</v>
      </c>
      <c r="B27" s="1">
        <v>169</v>
      </c>
      <c r="C27" s="1">
        <v>92</v>
      </c>
      <c r="D27" s="1">
        <v>77</v>
      </c>
      <c r="E27" s="2">
        <f t="shared" si="1"/>
        <v>45.562130177514796</v>
      </c>
      <c r="F27" s="1">
        <v>23</v>
      </c>
      <c r="G27" s="2">
        <f t="shared" si="2"/>
        <v>25</v>
      </c>
      <c r="H27" s="24">
        <v>608190.64</v>
      </c>
      <c r="I27" s="3">
        <f t="shared" si="3"/>
        <v>26443.071304347828</v>
      </c>
    </row>
    <row r="28" spans="1:9" ht="19.5" customHeight="1">
      <c r="A28" s="1" t="s">
        <v>44</v>
      </c>
      <c r="B28" s="1">
        <v>178</v>
      </c>
      <c r="C28" s="1">
        <v>111</v>
      </c>
      <c r="D28" s="1">
        <v>67</v>
      </c>
      <c r="E28" s="2">
        <f t="shared" si="1"/>
        <v>37.640449438202246</v>
      </c>
      <c r="F28" s="1">
        <v>20</v>
      </c>
      <c r="G28" s="2">
        <f t="shared" si="2"/>
        <v>18.01801801801802</v>
      </c>
      <c r="H28" s="24">
        <v>613506.36</v>
      </c>
      <c r="I28" s="3">
        <f t="shared" si="3"/>
        <v>30675.318</v>
      </c>
    </row>
    <row r="29" spans="1:12" s="18" customFormat="1" ht="19.5" customHeight="1">
      <c r="A29" s="17" t="s">
        <v>37</v>
      </c>
      <c r="B29" s="9">
        <f>AVERAGE(B3:B28)</f>
        <v>146.65384615384616</v>
      </c>
      <c r="C29" s="9">
        <f>AVERAGE(C3:C28)</f>
        <v>89</v>
      </c>
      <c r="D29" s="9">
        <f>AVERAGE(D3:D28)</f>
        <v>57.65384615384615</v>
      </c>
      <c r="E29" s="9">
        <f>AVERAGE(E3:E28)</f>
        <v>40.441594124492944</v>
      </c>
      <c r="F29" s="9">
        <f>AVERAGE(F3:F28)</f>
        <v>20</v>
      </c>
      <c r="G29" s="9">
        <f>+AVERAGE(G3:G28)</f>
        <v>26.228634154936188</v>
      </c>
      <c r="H29" s="9">
        <f>+AVERAGE(H3:H28)</f>
        <v>430272.15230769233</v>
      </c>
      <c r="I29" s="10">
        <f>AVERAGE(I3:I28)</f>
        <v>21238.826505393914</v>
      </c>
      <c r="J29" s="22"/>
      <c r="K29" s="22"/>
      <c r="L29" s="22"/>
    </row>
    <row r="30" spans="1:12" s="19" customFormat="1" ht="19.5" customHeight="1">
      <c r="A30" s="17" t="s">
        <v>20</v>
      </c>
      <c r="B30" s="8">
        <f>SUM(B3:B28)</f>
        <v>3813</v>
      </c>
      <c r="C30" s="8">
        <f>SUM(C3:C28)</f>
        <v>2314</v>
      </c>
      <c r="D30" s="8">
        <f>SUM(D3:D28)</f>
        <v>1499</v>
      </c>
      <c r="F30" s="8">
        <f>SUM(F3:F28)</f>
        <v>520</v>
      </c>
      <c r="H30" s="10">
        <f>SUM(H3:H28)</f>
        <v>11187075.96</v>
      </c>
      <c r="J30" s="23"/>
      <c r="K30" s="23"/>
      <c r="L30" s="23"/>
    </row>
    <row r="32" s="18" customFormat="1" ht="12.75"/>
    <row r="33" spans="1:12" s="19" customFormat="1" ht="19.5" customHeight="1">
      <c r="A33" s="8">
        <v>1994</v>
      </c>
      <c r="B33" s="8">
        <f>SUM(B3:B4)</f>
        <v>74</v>
      </c>
      <c r="C33" s="8">
        <f>SUM(C3:C4)</f>
        <v>38</v>
      </c>
      <c r="D33" s="8">
        <f>SUM(D3:D4)</f>
        <v>36</v>
      </c>
      <c r="E33" s="9"/>
      <c r="F33" s="8">
        <f>SUM(F3:F4)</f>
        <v>23</v>
      </c>
      <c r="G33" s="9"/>
      <c r="H33" s="10">
        <f>SUM(H3:H4)</f>
        <v>262506.73</v>
      </c>
      <c r="I33" s="10"/>
      <c r="J33" s="23">
        <f>H33/1000</f>
        <v>262.50673</v>
      </c>
      <c r="K33" s="23"/>
      <c r="L33" s="23"/>
    </row>
    <row r="34" spans="1:12" s="19" customFormat="1" ht="19.5" customHeight="1">
      <c r="A34" s="8">
        <v>1995</v>
      </c>
      <c r="B34" s="8">
        <f>SUM(B5:B6)</f>
        <v>157</v>
      </c>
      <c r="C34" s="8">
        <f>SUM(C5:C6)</f>
        <v>83</v>
      </c>
      <c r="D34" s="8">
        <f>SUM(D5:D6)</f>
        <v>74</v>
      </c>
      <c r="E34" s="9"/>
      <c r="F34" s="8">
        <f>SUM(F5:F6)</f>
        <v>29</v>
      </c>
      <c r="G34" s="9"/>
      <c r="H34" s="10">
        <f>SUM(H5:H6)</f>
        <v>670801.8899999999</v>
      </c>
      <c r="I34" s="10"/>
      <c r="J34" s="23">
        <f aca="true" t="shared" si="4" ref="J34:J46">H34/1000</f>
        <v>670.8018899999998</v>
      </c>
      <c r="K34" s="23"/>
      <c r="L34" s="23"/>
    </row>
    <row r="35" spans="1:12" s="19" customFormat="1" ht="19.5" customHeight="1">
      <c r="A35" s="8">
        <v>1996</v>
      </c>
      <c r="B35" s="8">
        <f>SUM(B7:B8)</f>
        <v>241</v>
      </c>
      <c r="C35" s="8">
        <f>SUM(C7:C8)</f>
        <v>118</v>
      </c>
      <c r="D35" s="8">
        <f>SUM(D7:D8)</f>
        <v>123</v>
      </c>
      <c r="E35" s="9"/>
      <c r="F35" s="8">
        <f>SUM(F7:F8)</f>
        <v>33</v>
      </c>
      <c r="G35" s="9"/>
      <c r="H35" s="10">
        <f>SUM(H7:H8)</f>
        <v>522166.91</v>
      </c>
      <c r="I35" s="10"/>
      <c r="J35" s="23">
        <f t="shared" si="4"/>
        <v>522.16691</v>
      </c>
      <c r="K35" s="23"/>
      <c r="L35" s="23"/>
    </row>
    <row r="36" spans="1:12" s="19" customFormat="1" ht="19.5" customHeight="1">
      <c r="A36" s="8">
        <v>1997</v>
      </c>
      <c r="B36" s="8">
        <f>SUM(B9:B10)</f>
        <v>294</v>
      </c>
      <c r="C36" s="8">
        <f>SUM(C9:C10)</f>
        <v>170</v>
      </c>
      <c r="D36" s="8">
        <f>SUM(D9:D10)</f>
        <v>124</v>
      </c>
      <c r="E36" s="9"/>
      <c r="F36" s="8">
        <f>SUM(F9:F10)</f>
        <v>42</v>
      </c>
      <c r="G36" s="9"/>
      <c r="H36" s="10">
        <f>SUM(H9:H10)</f>
        <v>655614.03</v>
      </c>
      <c r="I36" s="10"/>
      <c r="J36" s="23">
        <f t="shared" si="4"/>
        <v>655.6140300000001</v>
      </c>
      <c r="K36" s="23"/>
      <c r="L36" s="23"/>
    </row>
    <row r="37" spans="1:12" s="19" customFormat="1" ht="19.5" customHeight="1">
      <c r="A37" s="8">
        <v>1998</v>
      </c>
      <c r="B37" s="8">
        <f>SUM(B11:B12)</f>
        <v>338</v>
      </c>
      <c r="C37" s="8">
        <f>SUM(C11:C12)</f>
        <v>211</v>
      </c>
      <c r="D37" s="8">
        <f>SUM(D11:D12)</f>
        <v>127</v>
      </c>
      <c r="E37" s="9"/>
      <c r="F37" s="8">
        <f>SUM(F11:F12)</f>
        <v>52</v>
      </c>
      <c r="G37" s="9"/>
      <c r="H37" s="10">
        <f>SUM(H11:H12)</f>
        <v>738706</v>
      </c>
      <c r="I37" s="10"/>
      <c r="J37" s="23">
        <f t="shared" si="4"/>
        <v>738.706</v>
      </c>
      <c r="K37" s="23"/>
      <c r="L37" s="23"/>
    </row>
    <row r="38" spans="1:12" s="19" customFormat="1" ht="19.5" customHeight="1">
      <c r="A38" s="8">
        <v>1999</v>
      </c>
      <c r="B38" s="8">
        <f>SUM(B13:B14)</f>
        <v>440</v>
      </c>
      <c r="C38" s="8">
        <f>SUM(C13:C14)</f>
        <v>290</v>
      </c>
      <c r="D38" s="8">
        <f>SUM(D13:D14)</f>
        <v>150</v>
      </c>
      <c r="E38" s="9"/>
      <c r="F38" s="8">
        <f>SUM(F13:F14)</f>
        <v>37</v>
      </c>
      <c r="G38" s="9"/>
      <c r="H38" s="10">
        <f>SUM(H13:H14)</f>
        <v>718792.84</v>
      </c>
      <c r="I38" s="10"/>
      <c r="J38" s="23">
        <f t="shared" si="4"/>
        <v>718.79284</v>
      </c>
      <c r="K38" s="23"/>
      <c r="L38" s="23"/>
    </row>
    <row r="39" spans="1:12" s="19" customFormat="1" ht="19.5" customHeight="1">
      <c r="A39" s="8">
        <v>2000</v>
      </c>
      <c r="B39" s="8">
        <f>SUM(B15:B16)</f>
        <v>274</v>
      </c>
      <c r="C39" s="8">
        <f>SUM(C15:C16)</f>
        <v>152</v>
      </c>
      <c r="D39" s="8">
        <f>SUM(D15:D16)</f>
        <v>122</v>
      </c>
      <c r="E39" s="9"/>
      <c r="F39" s="8">
        <f>SUM(F15:F16)</f>
        <v>39</v>
      </c>
      <c r="G39" s="9"/>
      <c r="H39" s="10">
        <f>SUM(H15:H16)</f>
        <v>753233.62</v>
      </c>
      <c r="I39" s="10"/>
      <c r="J39" s="23">
        <f t="shared" si="4"/>
        <v>753.23362</v>
      </c>
      <c r="K39" s="23"/>
      <c r="L39" s="23"/>
    </row>
    <row r="40" spans="1:256" s="19" customFormat="1" ht="19.5" customHeight="1">
      <c r="A40" s="8">
        <v>2001</v>
      </c>
      <c r="B40" s="8">
        <f>SUM(B17:B18)</f>
        <v>280</v>
      </c>
      <c r="C40" s="8">
        <f>SUM(C17:C18)</f>
        <v>165</v>
      </c>
      <c r="D40" s="8">
        <f>SUM(D17:D18)</f>
        <v>115</v>
      </c>
      <c r="E40" s="9"/>
      <c r="F40" s="8">
        <f>SUM(F17:F18)</f>
        <v>42</v>
      </c>
      <c r="G40" s="9"/>
      <c r="H40" s="10">
        <f>SUM(H17:H18)</f>
        <v>932661.0900000001</v>
      </c>
      <c r="I40" s="10"/>
      <c r="J40" s="23">
        <f t="shared" si="4"/>
        <v>932.6610900000001</v>
      </c>
      <c r="K40" s="23"/>
      <c r="L40" s="23"/>
      <c r="IV40" s="19">
        <f>SUM(A40:IU40)</f>
        <v>936196.75109</v>
      </c>
    </row>
    <row r="41" spans="1:12" s="19" customFormat="1" ht="19.5" customHeight="1">
      <c r="A41" s="8">
        <v>2002</v>
      </c>
      <c r="B41" s="8">
        <f>SUM(B19:B20)</f>
        <v>303</v>
      </c>
      <c r="C41" s="8">
        <f>SUM(C19:C20)</f>
        <v>200</v>
      </c>
      <c r="D41" s="8">
        <f>SUM(D19:D20)</f>
        <v>103</v>
      </c>
      <c r="E41" s="9"/>
      <c r="F41" s="8">
        <f>SUM(F19:F20)</f>
        <v>38</v>
      </c>
      <c r="G41" s="9"/>
      <c r="H41" s="10">
        <f>SUM(H19:H20)</f>
        <v>1009673.83</v>
      </c>
      <c r="I41" s="10"/>
      <c r="J41" s="23">
        <f t="shared" si="4"/>
        <v>1009.67383</v>
      </c>
      <c r="K41" s="23"/>
      <c r="L41" s="23"/>
    </row>
    <row r="42" spans="1:12" s="19" customFormat="1" ht="19.5" customHeight="1">
      <c r="A42" s="8">
        <v>2003</v>
      </c>
      <c r="B42" s="8">
        <f>SUM(B21:B22)</f>
        <v>340</v>
      </c>
      <c r="C42" s="8">
        <f>SUM(C21:C22)</f>
        <v>226</v>
      </c>
      <c r="D42" s="8">
        <f>SUM(D21:D22)</f>
        <v>114</v>
      </c>
      <c r="E42" s="9"/>
      <c r="F42" s="8">
        <f>SUM(F21:F22)</f>
        <v>50</v>
      </c>
      <c r="G42" s="9"/>
      <c r="H42" s="10">
        <f>SUM(H21:H22)</f>
        <v>1206671.45</v>
      </c>
      <c r="I42" s="10"/>
      <c r="J42" s="23">
        <f t="shared" si="4"/>
        <v>1206.67145</v>
      </c>
      <c r="K42" s="23"/>
      <c r="L42" s="23"/>
    </row>
    <row r="43" spans="1:12" s="19" customFormat="1" ht="19.5" customHeight="1">
      <c r="A43" s="8">
        <v>2004</v>
      </c>
      <c r="B43" s="8">
        <f>SUM(B23:B24)</f>
        <v>366</v>
      </c>
      <c r="C43" s="8">
        <f>SUM(C23:C24)</f>
        <v>217</v>
      </c>
      <c r="D43" s="8">
        <f>SUM(D23:D24)</f>
        <v>149</v>
      </c>
      <c r="E43" s="9"/>
      <c r="F43" s="8">
        <f>SUM(F23:F24)</f>
        <v>52</v>
      </c>
      <c r="G43" s="9"/>
      <c r="H43" s="10">
        <f>SUM(H23:H24)</f>
        <v>1296980.8399999999</v>
      </c>
      <c r="I43" s="10"/>
      <c r="J43" s="23">
        <f t="shared" si="4"/>
        <v>1296.98084</v>
      </c>
      <c r="K43" s="23"/>
      <c r="L43" s="23"/>
    </row>
    <row r="44" spans="1:12" s="19" customFormat="1" ht="15.75">
      <c r="A44" s="8">
        <v>2005</v>
      </c>
      <c r="B44" s="8">
        <f>SUM(B25:B26)</f>
        <v>359</v>
      </c>
      <c r="C44" s="8">
        <f>SUM(C25:C26)</f>
        <v>241</v>
      </c>
      <c r="D44" s="8">
        <f>SUM(D25:D26)</f>
        <v>118</v>
      </c>
      <c r="F44" s="8">
        <f>SUM(F25:F26)</f>
        <v>40</v>
      </c>
      <c r="H44" s="10">
        <f>SUM(H25:H26)</f>
        <v>1197569.73</v>
      </c>
      <c r="J44" s="23">
        <f t="shared" si="4"/>
        <v>1197.56973</v>
      </c>
      <c r="K44" s="23"/>
      <c r="L44" s="23"/>
    </row>
    <row r="45" spans="1:12" s="19" customFormat="1" ht="15.75">
      <c r="A45" s="8">
        <v>2006</v>
      </c>
      <c r="B45" s="8">
        <f>B27+B28</f>
        <v>347</v>
      </c>
      <c r="C45" s="8">
        <f>C27+C28</f>
        <v>203</v>
      </c>
      <c r="D45" s="8">
        <f>D27+D28</f>
        <v>144</v>
      </c>
      <c r="E45" s="8"/>
      <c r="F45" s="8">
        <f>F27+F28</f>
        <v>43</v>
      </c>
      <c r="H45" s="10">
        <f>H27+H28</f>
        <v>1221697</v>
      </c>
      <c r="J45" s="23">
        <f t="shared" si="4"/>
        <v>1221.697</v>
      </c>
      <c r="K45" s="23"/>
      <c r="L45" s="23"/>
    </row>
    <row r="46" spans="1:12" s="19" customFormat="1" ht="15.75">
      <c r="A46" s="8" t="s">
        <v>20</v>
      </c>
      <c r="B46" s="8">
        <f>SUM(B33:B45)</f>
        <v>3813</v>
      </c>
      <c r="C46" s="8">
        <f aca="true" t="shared" si="5" ref="C46:H46">SUM(C33:C45)</f>
        <v>2314</v>
      </c>
      <c r="D46" s="8">
        <f t="shared" si="5"/>
        <v>1499</v>
      </c>
      <c r="E46" s="8"/>
      <c r="F46" s="8">
        <f t="shared" si="5"/>
        <v>520</v>
      </c>
      <c r="G46" s="8">
        <f t="shared" si="5"/>
        <v>0</v>
      </c>
      <c r="H46" s="10">
        <f t="shared" si="5"/>
        <v>11187075.96</v>
      </c>
      <c r="J46" s="23">
        <f t="shared" si="4"/>
        <v>11187.07596</v>
      </c>
      <c r="K46" s="23"/>
      <c r="L46" s="23"/>
    </row>
  </sheetData>
  <printOptions/>
  <pageMargins left="0.7874015748031497" right="0.7874015748031497" top="0.5905511811023623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3"/>
  <sheetViews>
    <sheetView tabSelected="1" workbookViewId="0" topLeftCell="A1">
      <selection activeCell="C31" sqref="C31"/>
    </sheetView>
  </sheetViews>
  <sheetFormatPr defaultColWidth="9.140625" defaultRowHeight="12.75"/>
  <cols>
    <col min="2" max="2" width="19.421875" style="0" customWidth="1"/>
    <col min="3" max="3" width="18.00390625" style="0" customWidth="1"/>
  </cols>
  <sheetData>
    <row r="3" spans="1:3" ht="12.75">
      <c r="A3" s="6" t="s">
        <v>21</v>
      </c>
      <c r="B3" s="12" t="s">
        <v>23</v>
      </c>
      <c r="C3" s="12" t="s">
        <v>28</v>
      </c>
    </row>
    <row r="4" spans="1:3" ht="12.75">
      <c r="A4" s="6" t="s">
        <v>22</v>
      </c>
      <c r="B4" s="12" t="s">
        <v>31</v>
      </c>
      <c r="C4" s="12" t="s">
        <v>29</v>
      </c>
    </row>
    <row r="5" spans="1:3" ht="15">
      <c r="A5" s="1" t="s">
        <v>3</v>
      </c>
      <c r="B5" s="13">
        <v>153021.63</v>
      </c>
      <c r="C5" s="13">
        <v>10930.12</v>
      </c>
    </row>
    <row r="6" spans="1:3" ht="15">
      <c r="A6" s="5" t="s">
        <v>4</v>
      </c>
      <c r="B6" s="14">
        <v>109485.1</v>
      </c>
      <c r="C6" s="14">
        <v>12165.01</v>
      </c>
    </row>
    <row r="7" spans="1:3" ht="15">
      <c r="A7" s="1" t="s">
        <v>5</v>
      </c>
      <c r="B7" s="13">
        <v>284697.04</v>
      </c>
      <c r="C7" s="13">
        <v>23724.75</v>
      </c>
    </row>
    <row r="8" spans="1:3" ht="15">
      <c r="A8" s="1" t="s">
        <v>6</v>
      </c>
      <c r="B8" s="13">
        <v>386104.85</v>
      </c>
      <c r="C8" s="13">
        <v>22712.05</v>
      </c>
    </row>
    <row r="9" spans="1:3" ht="15">
      <c r="A9" s="1" t="s">
        <v>7</v>
      </c>
      <c r="B9" s="13">
        <v>261061.3</v>
      </c>
      <c r="C9" s="13">
        <v>14503.41</v>
      </c>
    </row>
    <row r="10" spans="1:3" ht="15">
      <c r="A10" s="1" t="s">
        <v>8</v>
      </c>
      <c r="B10" s="13">
        <v>261105.61</v>
      </c>
      <c r="C10" s="13">
        <v>17407.04</v>
      </c>
    </row>
    <row r="11" spans="1:3" ht="15">
      <c r="A11" s="1" t="s">
        <v>9</v>
      </c>
      <c r="B11" s="13">
        <v>329271.19</v>
      </c>
      <c r="C11" s="13">
        <v>15679.58</v>
      </c>
    </row>
    <row r="12" spans="1:3" ht="15">
      <c r="A12" s="1" t="s">
        <v>10</v>
      </c>
      <c r="B12" s="13">
        <v>326342.84</v>
      </c>
      <c r="C12" s="13">
        <v>15540.14</v>
      </c>
    </row>
    <row r="13" spans="1:3" ht="15">
      <c r="A13" s="1" t="s">
        <v>11</v>
      </c>
      <c r="B13" s="13">
        <v>443797.57</v>
      </c>
      <c r="C13" s="13">
        <v>14793.25</v>
      </c>
    </row>
    <row r="14" spans="1:3" ht="15">
      <c r="A14" s="1" t="s">
        <v>12</v>
      </c>
      <c r="B14" s="13">
        <v>294908.43</v>
      </c>
      <c r="C14" s="13">
        <v>13404.93</v>
      </c>
    </row>
    <row r="15" spans="1:3" ht="15">
      <c r="A15" s="1" t="s">
        <v>13</v>
      </c>
      <c r="B15" s="13">
        <v>431993.98</v>
      </c>
      <c r="C15" s="13">
        <v>20571.14</v>
      </c>
    </row>
    <row r="16" spans="1:3" ht="15">
      <c r="A16" s="1" t="s">
        <v>14</v>
      </c>
      <c r="B16" s="13">
        <v>286798.86</v>
      </c>
      <c r="C16" s="13">
        <v>17924.93</v>
      </c>
    </row>
    <row r="17" spans="1:3" ht="15">
      <c r="A17" s="1" t="s">
        <v>26</v>
      </c>
      <c r="B17" s="13">
        <v>381813.51</v>
      </c>
      <c r="C17" s="13">
        <v>19090.68</v>
      </c>
    </row>
    <row r="18" spans="1:3" ht="15">
      <c r="A18" s="1" t="s">
        <v>27</v>
      </c>
      <c r="B18" s="13">
        <v>371420.11</v>
      </c>
      <c r="C18" s="13">
        <v>19548.43</v>
      </c>
    </row>
    <row r="19" spans="1:3" ht="15">
      <c r="A19" s="1" t="s">
        <v>15</v>
      </c>
      <c r="B19" s="13">
        <v>500000</v>
      </c>
      <c r="C19" s="13">
        <v>20833.33</v>
      </c>
    </row>
    <row r="20" spans="1:3" ht="15">
      <c r="A20" s="1" t="s">
        <v>16</v>
      </c>
      <c r="B20" s="13">
        <v>432661.09</v>
      </c>
      <c r="C20" s="13">
        <v>24036.73</v>
      </c>
    </row>
    <row r="21" spans="1:3" ht="15">
      <c r="A21" s="1" t="s">
        <v>33</v>
      </c>
      <c r="B21" s="13">
        <v>599860.6</v>
      </c>
      <c r="C21" s="13">
        <v>24994.19</v>
      </c>
    </row>
    <row r="22" spans="1:3" ht="15">
      <c r="A22" s="1" t="s">
        <v>17</v>
      </c>
      <c r="B22" s="13">
        <v>409813.23</v>
      </c>
      <c r="C22" s="13">
        <v>29272.37</v>
      </c>
    </row>
    <row r="23" spans="1:3" ht="15">
      <c r="A23" s="1" t="s">
        <v>18</v>
      </c>
      <c r="B23" s="13">
        <v>599999.99</v>
      </c>
      <c r="C23" s="13">
        <v>26086.96</v>
      </c>
    </row>
    <row r="24" spans="1:3" ht="15">
      <c r="A24" s="1" t="s">
        <v>19</v>
      </c>
      <c r="B24" s="13">
        <v>606671.46</v>
      </c>
      <c r="C24" s="13">
        <v>22469.31</v>
      </c>
    </row>
    <row r="25" spans="1:3" ht="15">
      <c r="A25" s="1" t="s">
        <v>34</v>
      </c>
      <c r="B25" s="3">
        <v>664794.63</v>
      </c>
      <c r="C25" s="3">
        <v>24622.02</v>
      </c>
    </row>
    <row r="26" spans="1:3" ht="15">
      <c r="A26" s="1" t="s">
        <v>35</v>
      </c>
      <c r="B26" s="3">
        <v>632186.21</v>
      </c>
      <c r="C26" s="3">
        <v>25287.45</v>
      </c>
    </row>
    <row r="27" spans="1:3" ht="15">
      <c r="A27" s="1" t="s">
        <v>36</v>
      </c>
      <c r="B27" s="3">
        <v>713704.82</v>
      </c>
      <c r="C27" s="3">
        <v>31030.64</v>
      </c>
    </row>
    <row r="28" spans="1:3" ht="15">
      <c r="A28" s="1" t="s">
        <v>40</v>
      </c>
      <c r="B28" s="24">
        <v>483864.91</v>
      </c>
      <c r="C28" s="3">
        <v>28462.64</v>
      </c>
    </row>
    <row r="29" spans="1:3" ht="15">
      <c r="A29" s="1" t="s">
        <v>43</v>
      </c>
      <c r="B29" s="24">
        <v>608190.64</v>
      </c>
      <c r="C29" s="3">
        <v>26443.07</v>
      </c>
    </row>
    <row r="30" spans="1:3" ht="15">
      <c r="A30" s="1" t="s">
        <v>44</v>
      </c>
      <c r="B30" s="24">
        <v>613506.36</v>
      </c>
      <c r="C30" s="3">
        <v>30675.32</v>
      </c>
    </row>
    <row r="31" spans="1:3" ht="15">
      <c r="A31" s="4"/>
      <c r="B31" s="13">
        <f>SUM(B5:B30)</f>
        <v>11187075.96</v>
      </c>
      <c r="C31" s="13">
        <f>AVERAGE(C5:C30)</f>
        <v>21238.826538461537</v>
      </c>
    </row>
    <row r="32" spans="2:3" ht="15">
      <c r="B32" s="13"/>
      <c r="C32" s="13"/>
    </row>
    <row r="33" ht="15.75">
      <c r="C33" s="11"/>
    </row>
  </sheetData>
  <printOptions/>
  <pageMargins left="0.75" right="0.75" top="1" bottom="1" header="0.492125985" footer="0.492125985"/>
  <pageSetup horizontalDpi="180" verticalDpi="180" orientation="landscape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0" customWidth="1"/>
    <col min="2" max="2" width="10.7109375" style="0" customWidth="1"/>
    <col min="3" max="3" width="13.00390625" style="0" customWidth="1"/>
  </cols>
  <sheetData>
    <row r="2" spans="2:3" ht="12.75">
      <c r="B2" s="6" t="s">
        <v>0</v>
      </c>
      <c r="C2" s="6" t="s">
        <v>0</v>
      </c>
    </row>
    <row r="3" spans="2:3" ht="12.75">
      <c r="B3" s="6" t="s">
        <v>41</v>
      </c>
      <c r="C3" s="6" t="s">
        <v>24</v>
      </c>
    </row>
    <row r="4" spans="1:3" ht="15">
      <c r="A4" s="1" t="s">
        <v>3</v>
      </c>
      <c r="B4" s="1">
        <v>20</v>
      </c>
      <c r="C4" s="1">
        <v>22</v>
      </c>
    </row>
    <row r="5" spans="1:3" ht="15">
      <c r="A5" s="5" t="s">
        <v>4</v>
      </c>
      <c r="B5" s="5">
        <v>18</v>
      </c>
      <c r="C5" s="5">
        <v>14</v>
      </c>
    </row>
    <row r="6" spans="1:3" ht="15">
      <c r="A6" s="1" t="s">
        <v>5</v>
      </c>
      <c r="B6" s="1">
        <v>41</v>
      </c>
      <c r="C6" s="1">
        <v>30</v>
      </c>
    </row>
    <row r="7" spans="1:3" ht="15">
      <c r="A7" s="1" t="s">
        <v>6</v>
      </c>
      <c r="B7" s="1">
        <v>42</v>
      </c>
      <c r="C7" s="1">
        <v>44</v>
      </c>
    </row>
    <row r="8" spans="1:3" ht="15">
      <c r="A8" s="1" t="s">
        <v>7</v>
      </c>
      <c r="B8" s="1">
        <v>55</v>
      </c>
      <c r="C8" s="1">
        <v>83</v>
      </c>
    </row>
    <row r="9" spans="1:3" ht="15">
      <c r="A9" s="1" t="s">
        <v>8</v>
      </c>
      <c r="B9" s="1">
        <v>63</v>
      </c>
      <c r="C9" s="1">
        <v>40</v>
      </c>
    </row>
    <row r="10" spans="1:3" ht="15">
      <c r="A10" s="1" t="s">
        <v>9</v>
      </c>
      <c r="B10" s="1">
        <v>79</v>
      </c>
      <c r="C10" s="1">
        <v>76</v>
      </c>
    </row>
    <row r="11" spans="1:3" ht="15">
      <c r="A11" s="1" t="s">
        <v>10</v>
      </c>
      <c r="B11" s="1">
        <v>91</v>
      </c>
      <c r="C11" s="1">
        <v>48</v>
      </c>
    </row>
    <row r="12" spans="1:3" ht="15">
      <c r="A12" s="1" t="s">
        <v>11</v>
      </c>
      <c r="B12" s="1">
        <v>107</v>
      </c>
      <c r="C12" s="1">
        <v>71</v>
      </c>
    </row>
    <row r="13" spans="1:3" ht="15">
      <c r="A13" s="1" t="s">
        <v>12</v>
      </c>
      <c r="B13" s="1">
        <v>104</v>
      </c>
      <c r="C13" s="1">
        <v>56</v>
      </c>
    </row>
    <row r="14" spans="1:3" ht="15">
      <c r="A14" s="1" t="s">
        <v>13</v>
      </c>
      <c r="B14" s="1">
        <v>170</v>
      </c>
      <c r="C14" s="1">
        <v>70</v>
      </c>
    </row>
    <row r="15" spans="1:3" ht="15">
      <c r="A15" s="1" t="s">
        <v>14</v>
      </c>
      <c r="B15" s="1">
        <v>120</v>
      </c>
      <c r="C15" s="1">
        <v>80</v>
      </c>
    </row>
    <row r="16" spans="1:3" ht="15">
      <c r="A16" s="1" t="s">
        <v>26</v>
      </c>
      <c r="B16" s="1">
        <v>85</v>
      </c>
      <c r="C16" s="1">
        <v>81</v>
      </c>
    </row>
    <row r="17" spans="1:3" ht="15">
      <c r="A17" s="1" t="s">
        <v>27</v>
      </c>
      <c r="B17" s="1">
        <v>67</v>
      </c>
      <c r="C17" s="1">
        <v>41</v>
      </c>
    </row>
    <row r="18" spans="1:3" ht="15">
      <c r="A18" s="1" t="s">
        <v>15</v>
      </c>
      <c r="B18" s="1">
        <v>95</v>
      </c>
      <c r="C18" s="1">
        <v>63</v>
      </c>
    </row>
    <row r="19" spans="1:3" ht="15">
      <c r="A19" s="1" t="s">
        <v>16</v>
      </c>
      <c r="B19" s="1">
        <v>70</v>
      </c>
      <c r="C19" s="1">
        <v>52</v>
      </c>
    </row>
    <row r="20" spans="1:3" ht="15">
      <c r="A20" s="1" t="s">
        <v>33</v>
      </c>
      <c r="B20" s="1">
        <v>96</v>
      </c>
      <c r="C20" s="1">
        <v>58</v>
      </c>
    </row>
    <row r="21" spans="1:3" ht="15">
      <c r="A21" s="1" t="s">
        <v>17</v>
      </c>
      <c r="B21" s="1">
        <v>104</v>
      </c>
      <c r="C21" s="1">
        <v>45</v>
      </c>
    </row>
    <row r="22" spans="1:3" ht="15">
      <c r="A22" s="1" t="s">
        <v>18</v>
      </c>
      <c r="B22" s="1">
        <v>109</v>
      </c>
      <c r="C22" s="1">
        <v>57</v>
      </c>
    </row>
    <row r="23" spans="1:3" ht="15">
      <c r="A23" s="1" t="s">
        <v>19</v>
      </c>
      <c r="B23" s="1">
        <v>117</v>
      </c>
      <c r="C23" s="1">
        <v>57</v>
      </c>
    </row>
    <row r="24" spans="2:3" ht="15">
      <c r="B24" s="1">
        <f>SUM(B4:B23)</f>
        <v>1653</v>
      </c>
      <c r="C24" s="1">
        <f>SUM(C4:C23)</f>
        <v>1088</v>
      </c>
    </row>
  </sheetData>
  <printOptions/>
  <pageMargins left="0.75" right="0.75" top="1" bottom="1" header="0.492125985" footer="0.492125985"/>
  <pageSetup horizontalDpi="180" verticalDpi="180" orientation="landscape" paperSize="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7">
      <selection activeCell="U32" sqref="U32"/>
    </sheetView>
  </sheetViews>
  <sheetFormatPr defaultColWidth="9.140625" defaultRowHeight="12.75"/>
  <cols>
    <col min="2" max="2" width="12.00390625" style="0" customWidth="1"/>
    <col min="3" max="3" width="11.140625" style="0" customWidth="1"/>
  </cols>
  <sheetData>
    <row r="1" spans="2:3" ht="12.75">
      <c r="B1" s="16" t="s">
        <v>0</v>
      </c>
      <c r="C1" s="6" t="s">
        <v>0</v>
      </c>
    </row>
    <row r="2" spans="2:3" ht="12.75">
      <c r="B2" s="16" t="s">
        <v>1</v>
      </c>
      <c r="C2" s="6" t="s">
        <v>2</v>
      </c>
    </row>
    <row r="3" spans="1:3" ht="15">
      <c r="A3" s="15" t="s">
        <v>3</v>
      </c>
      <c r="B3" s="1">
        <v>20</v>
      </c>
      <c r="C3" s="1">
        <v>14</v>
      </c>
    </row>
    <row r="4" spans="1:3" ht="15">
      <c r="A4" s="5" t="s">
        <v>4</v>
      </c>
      <c r="B4" s="5">
        <v>18</v>
      </c>
      <c r="C4" s="5">
        <v>9</v>
      </c>
    </row>
    <row r="5" spans="1:3" ht="15">
      <c r="A5" s="1" t="s">
        <v>5</v>
      </c>
      <c r="B5" s="1">
        <v>41</v>
      </c>
      <c r="C5" s="1">
        <v>12</v>
      </c>
    </row>
    <row r="6" spans="1:3" ht="15">
      <c r="A6" s="1" t="s">
        <v>6</v>
      </c>
      <c r="B6" s="1">
        <v>42</v>
      </c>
      <c r="C6" s="1">
        <v>17</v>
      </c>
    </row>
    <row r="7" spans="1:3" ht="15">
      <c r="A7" s="1" t="s">
        <v>7</v>
      </c>
      <c r="B7" s="1">
        <v>55</v>
      </c>
      <c r="C7" s="1">
        <v>18</v>
      </c>
    </row>
    <row r="8" spans="1:3" ht="15">
      <c r="A8" s="1" t="s">
        <v>8</v>
      </c>
      <c r="B8" s="1">
        <v>63</v>
      </c>
      <c r="C8" s="1">
        <v>15</v>
      </c>
    </row>
    <row r="9" spans="1:3" ht="15">
      <c r="A9" s="1" t="s">
        <v>9</v>
      </c>
      <c r="B9" s="1">
        <v>79</v>
      </c>
      <c r="C9" s="1">
        <v>21</v>
      </c>
    </row>
    <row r="10" spans="1:3" ht="15">
      <c r="A10" s="1" t="s">
        <v>10</v>
      </c>
      <c r="B10" s="1">
        <v>91</v>
      </c>
      <c r="C10" s="1">
        <v>21</v>
      </c>
    </row>
    <row r="11" spans="1:3" ht="15">
      <c r="A11" s="1" t="s">
        <v>11</v>
      </c>
      <c r="B11" s="1">
        <v>107</v>
      </c>
      <c r="C11" s="1">
        <v>30</v>
      </c>
    </row>
    <row r="12" spans="1:3" ht="15">
      <c r="A12" s="1" t="s">
        <v>12</v>
      </c>
      <c r="B12" s="1">
        <v>104</v>
      </c>
      <c r="C12" s="1">
        <v>22</v>
      </c>
    </row>
    <row r="13" spans="1:3" ht="15">
      <c r="A13" s="1" t="s">
        <v>13</v>
      </c>
      <c r="B13" s="1">
        <v>170</v>
      </c>
      <c r="C13" s="1">
        <v>21</v>
      </c>
    </row>
    <row r="14" spans="1:3" ht="15">
      <c r="A14" s="1" t="s">
        <v>14</v>
      </c>
      <c r="B14" s="1">
        <v>120</v>
      </c>
      <c r="C14" s="1">
        <v>16</v>
      </c>
    </row>
    <row r="15" spans="1:3" ht="15">
      <c r="A15" s="1" t="s">
        <v>26</v>
      </c>
      <c r="B15" s="1">
        <v>85</v>
      </c>
      <c r="C15" s="1">
        <v>20</v>
      </c>
    </row>
    <row r="16" spans="1:3" ht="15">
      <c r="A16" s="1" t="s">
        <v>27</v>
      </c>
      <c r="B16" s="1">
        <v>67</v>
      </c>
      <c r="C16" s="1">
        <v>19</v>
      </c>
    </row>
    <row r="17" spans="1:3" ht="15">
      <c r="A17" s="1" t="s">
        <v>15</v>
      </c>
      <c r="B17" s="1">
        <v>95</v>
      </c>
      <c r="C17" s="1">
        <v>24</v>
      </c>
    </row>
    <row r="18" spans="1:3" ht="15">
      <c r="A18" s="1" t="s">
        <v>16</v>
      </c>
      <c r="B18" s="1">
        <v>70</v>
      </c>
      <c r="C18" s="1">
        <v>18</v>
      </c>
    </row>
    <row r="19" spans="1:3" ht="15">
      <c r="A19" s="1" t="s">
        <v>33</v>
      </c>
      <c r="B19" s="1">
        <v>96</v>
      </c>
      <c r="C19" s="1">
        <v>24</v>
      </c>
    </row>
    <row r="20" spans="1:3" ht="15">
      <c r="A20" s="1" t="s">
        <v>17</v>
      </c>
      <c r="B20" s="1">
        <v>104</v>
      </c>
      <c r="C20" s="1">
        <v>14</v>
      </c>
    </row>
    <row r="21" spans="1:3" ht="15">
      <c r="A21" s="1" t="s">
        <v>18</v>
      </c>
      <c r="B21" s="1">
        <v>109</v>
      </c>
      <c r="C21" s="1">
        <v>23</v>
      </c>
    </row>
    <row r="22" spans="1:3" ht="15">
      <c r="A22" s="1" t="s">
        <v>19</v>
      </c>
      <c r="B22" s="1">
        <v>117</v>
      </c>
      <c r="C22" s="1">
        <v>27</v>
      </c>
    </row>
    <row r="23" spans="2:3" ht="15.75">
      <c r="B23" s="8">
        <f>SUM(B3:B22)</f>
        <v>1653</v>
      </c>
      <c r="C23" s="8">
        <f>SUM(C3:C22)</f>
        <v>385</v>
      </c>
    </row>
  </sheetData>
  <printOptions/>
  <pageMargins left="0.75" right="0.75" top="1" bottom="1" header="0.492125985" footer="0.492125985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Procempa</dc:creator>
  <cp:keywords/>
  <dc:description/>
  <cp:lastModifiedBy>Marcelo de Oliveira</cp:lastModifiedBy>
  <cp:lastPrinted>2007-01-18T15:38:03Z</cp:lastPrinted>
  <dcterms:created xsi:type="dcterms:W3CDTF">2004-05-07T17:49:25Z</dcterms:created>
  <dcterms:modified xsi:type="dcterms:W3CDTF">2010-01-07T17:51:18Z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-836787601</vt:i4>
  </property>
  <property fmtid="{D5CDD505-2E9C-101B-9397-08002B2CF9AE}" pid="3" name="_EmailSubject">
    <vt:lpwstr>planilha</vt:lpwstr>
  </property>
  <property fmtid="{D5CDD505-2E9C-101B-9397-08002B2CF9AE}" pid="4" name="_AuthorEmail">
    <vt:lpwstr>fumproarte@smc.prefpoa.com.br</vt:lpwstr>
  </property>
  <property fmtid="{D5CDD505-2E9C-101B-9397-08002B2CF9AE}" pid="5" name="_AuthorEmailDisplayName">
    <vt:lpwstr>Fumproarte</vt:lpwstr>
  </property>
</Properties>
</file>