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5480" windowHeight="8505" tabRatio="963"/>
  </bookViews>
  <sheets>
    <sheet name="% Custo Edital 3" sheetId="13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calcPr calcId="145621"/>
</workbook>
</file>

<file path=xl/calcChain.xml><?xml version="1.0" encoding="utf-8"?>
<calcChain xmlns="http://schemas.openxmlformats.org/spreadsheetml/2006/main">
  <c r="F12" i="13" l="1"/>
  <c r="F11" i="13"/>
  <c r="F10" i="13"/>
  <c r="F9" i="13"/>
  <c r="F8" i="13"/>
  <c r="F7" i="13"/>
  <c r="F6" i="13"/>
  <c r="F5" i="13"/>
  <c r="D12" i="13"/>
  <c r="E12" i="13"/>
  <c r="D10" i="13" l="1"/>
  <c r="C10" i="13" l="1"/>
  <c r="D9" i="13" l="1"/>
  <c r="C9" i="13"/>
  <c r="D8" i="13" l="1"/>
  <c r="C8" i="13"/>
  <c r="D7" i="13" l="1"/>
  <c r="C7" i="13"/>
  <c r="D6" i="13" l="1"/>
  <c r="C6" i="13"/>
  <c r="D5" i="13" l="1"/>
  <c r="C5" i="13"/>
  <c r="D11" i="13" l="1"/>
  <c r="C11" i="13"/>
  <c r="E8" i="13" l="1"/>
  <c r="E5" i="13"/>
  <c r="E9" i="13"/>
  <c r="E6" i="13"/>
  <c r="E10" i="13"/>
  <c r="E7" i="13"/>
  <c r="E11" i="13" l="1"/>
  <c r="C12" i="13" l="1"/>
</calcChain>
</file>

<file path=xl/sharedStrings.xml><?xml version="1.0" encoding="utf-8"?>
<sst xmlns="http://schemas.openxmlformats.org/spreadsheetml/2006/main" count="13" uniqueCount="13">
  <si>
    <t>CARRIS</t>
  </si>
  <si>
    <t>km</t>
  </si>
  <si>
    <t>Custo km</t>
  </si>
  <si>
    <t>Custo total</t>
  </si>
  <si>
    <t>% Participação</t>
  </si>
  <si>
    <t>ANEXO VI D - CÁLCULO DO PERCENTUAL DE PARTICIPAÇÃO DE MERCADO</t>
  </si>
  <si>
    <t>SISTEMA</t>
  </si>
  <si>
    <t>Bacia</t>
  </si>
  <si>
    <t>Pública</t>
  </si>
  <si>
    <t>Sul</t>
  </si>
  <si>
    <t>Lote</t>
  </si>
  <si>
    <t>Norte / Nordeste</t>
  </si>
  <si>
    <t>Leste / Sudeste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</si>
</sst>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0.0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2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9" fontId="2" fillId="0" borderId="0" applyFont="0" applyFill="0" applyBorder="0" applyAlignment="0" applyProtection="0"/>
    <xf numFmtId="0" fontId="1" fillId="0" borderId="0"/>
    <xf numFmtId="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2" applyNumberFormat="0" applyAlignment="0" applyProtection="0"/>
    <xf numFmtId="0" fontId="9" fillId="21" borderId="3" applyNumberFormat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2" applyNumberFormat="0" applyAlignment="0" applyProtection="0"/>
    <xf numFmtId="0" fontId="16" fillId="0" borderId="7" applyNumberFormat="0" applyFill="0" applyAlignment="0" applyProtection="0"/>
    <xf numFmtId="0" fontId="17" fillId="22" borderId="0" applyNumberFormat="0" applyBorder="0" applyAlignment="0" applyProtection="0"/>
    <xf numFmtId="0" fontId="5" fillId="23" borderId="8" applyNumberFormat="0" applyFont="0" applyAlignment="0" applyProtection="0"/>
    <xf numFmtId="0" fontId="18" fillId="20" borderId="9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0" fillId="0" borderId="1" xfId="0" applyBorder="1"/>
    <xf numFmtId="165" fontId="0" fillId="0" borderId="1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10" fontId="0" fillId="0" borderId="1" xfId="1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4" fontId="4" fillId="0" borderId="1" xfId="0" applyNumberFormat="1" applyFont="1" applyBorder="1" applyAlignment="1">
      <alignment horizontal="center"/>
    </xf>
    <xf numFmtId="10" fontId="4" fillId="0" borderId="1" xfId="0" applyNumberFormat="1" applyFont="1" applyBorder="1" applyAlignment="1">
      <alignment horizontal="center"/>
    </xf>
    <xf numFmtId="0" fontId="4" fillId="0" borderId="0" xfId="0" applyFont="1" applyFill="1" applyBorder="1"/>
    <xf numFmtId="165" fontId="4" fillId="0" borderId="0" xfId="0" applyNumberFormat="1" applyFont="1" applyFill="1" applyBorder="1" applyAlignment="1">
      <alignment horizontal="center"/>
    </xf>
    <xf numFmtId="4" fontId="4" fillId="0" borderId="0" xfId="0" applyNumberFormat="1" applyFont="1" applyFill="1" applyBorder="1" applyAlignment="1">
      <alignment horizontal="center"/>
    </xf>
    <xf numFmtId="10" fontId="4" fillId="0" borderId="0" xfId="0" applyNumberFormat="1" applyFont="1" applyFill="1" applyBorder="1" applyAlignment="1">
      <alignment horizontal="center"/>
    </xf>
    <xf numFmtId="0" fontId="0" fillId="0" borderId="0" xfId="0" applyFill="1"/>
    <xf numFmtId="10" fontId="0" fillId="0" borderId="0" xfId="0" applyNumberFormat="1"/>
    <xf numFmtId="0" fontId="4" fillId="24" borderId="0" xfId="0" applyFont="1" applyFill="1"/>
    <xf numFmtId="0" fontId="0" fillId="24" borderId="0" xfId="0" applyFill="1" applyAlignment="1">
      <alignment horizontal="center"/>
    </xf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2" xfId="0" applyFont="1" applyBorder="1" applyAlignment="1">
      <alignment horizontal="left"/>
    </xf>
    <xf numFmtId="0" fontId="4" fillId="0" borderId="13" xfId="0" applyFont="1" applyBorder="1" applyAlignment="1">
      <alignment horizontal="left"/>
    </xf>
  </cellXfs>
  <cellStyles count="46"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40% - Accent1" xfId="12"/>
    <cellStyle name="40% - Accent2" xfId="13"/>
    <cellStyle name="40% - Accent3" xfId="14"/>
    <cellStyle name="40% - Accent4" xfId="15"/>
    <cellStyle name="40% - Accent5" xfId="16"/>
    <cellStyle name="40% - Accent6" xfId="17"/>
    <cellStyle name="60% - Accent1" xfId="18"/>
    <cellStyle name="60% - Accent2" xfId="19"/>
    <cellStyle name="60% - Accent3" xfId="20"/>
    <cellStyle name="60% - Accent4" xfId="21"/>
    <cellStyle name="60% - Accent5" xfId="22"/>
    <cellStyle name="60% - Accent6" xfId="23"/>
    <cellStyle name="Accent1" xfId="24"/>
    <cellStyle name="Accent2" xfId="25"/>
    <cellStyle name="Accent3" xfId="26"/>
    <cellStyle name="Accent4" xfId="27"/>
    <cellStyle name="Accent5" xfId="28"/>
    <cellStyle name="Accent6" xfId="29"/>
    <cellStyle name="Bad" xfId="30"/>
    <cellStyle name="Calculation" xfId="31"/>
    <cellStyle name="Check Cell" xfId="32"/>
    <cellStyle name="Explanatory Text" xfId="33"/>
    <cellStyle name="Good" xfId="34"/>
    <cellStyle name="Heading 1" xfId="35"/>
    <cellStyle name="Heading 2" xfId="36"/>
    <cellStyle name="Heading 3" xfId="37"/>
    <cellStyle name="Heading 4" xfId="38"/>
    <cellStyle name="Input" xfId="39"/>
    <cellStyle name="Linked Cell" xfId="40"/>
    <cellStyle name="Neutral" xfId="41"/>
    <cellStyle name="Normal" xfId="0" builtinId="0"/>
    <cellStyle name="Normal 2" xfId="2"/>
    <cellStyle name="Normal 3" xfId="3"/>
    <cellStyle name="Note" xfId="42"/>
    <cellStyle name="Output" xfId="43"/>
    <cellStyle name="Porcentagem" xfId="1" builtinId="5"/>
    <cellStyle name="Porcentagem 2" xfId="5"/>
    <cellStyle name="Title" xfId="44"/>
    <cellStyle name="Vírgula 2" xfId="4"/>
    <cellStyle name="Warning Text" xf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ussandra.rigo\AppData\Local\Microsoft\Windows\Temporary%20Internet%20Files\Content.Outlook\OXWHR7U1\Anexo%20VI%20A.2%20Demonstra&#231;&#227;o%20da%20viabilidade%20econ&#244;mico-financeira%20Lote%20N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ussandra.rigo\AppData\Local\Microsoft\Windows\Temporary%20Internet%20Files\Content.Outlook\OXWHR7U1\Anexo%20VI%20A.3%20Demonstra&#231;&#227;o%20da%20viabilidade%20econ&#244;mico-financeira%20Lote%20N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ussandra.rigo\AppData\Local\Microsoft\Windows\Temporary%20Internet%20Files\Content.Outlook\OXWHR7U1\Anexo%20VI%20A.4%20Demonstra&#231;&#227;o%20da%20viabilidade%20econ&#244;mico-financeira%20Lote%20S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ussandra.rigo\AppData\Local\Microsoft\Windows\Temporary%20Internet%20Files\Content.Outlook\OXWHR7U1\Anexo%20VI%20A.5%20Demonstra&#231;&#227;o%20da%20viabilidade%20econ&#244;mico-financeira%20Lote%20S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ussandra.rigo\AppData\Local\Microsoft\Windows\Temporary%20Internet%20Files\Content.Outlook\OXWHR7U1\Anexo%20VI%20A.6%20Demonstra&#231;&#227;o%20da%20viabilidade%20econ&#244;mico-financeira%20Lote%20L1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ussandra.rigo\AppData\Local\Microsoft\Windows\Temporary%20Internet%20Files\Content.Outlook\OXWHR7U1\Anexo%20VI%20A.7%20Demonstra&#231;&#227;o%20da%20viabilidade%20econ&#244;mico-financeira%20Lote%20L2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ussandra.rigo\AppData\Local\Microsoft\Windows\Temporary%20Internet%20Files\Content.Outlook\OXWHR7U1\Anexo%20VI%20A.1%20Demonstra&#231;&#227;o%20da%20viabilidade%20econ&#244;mico-financeira%20Carris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ussandra.rigo\AppData\Local\Microsoft\Windows\Temporary%20Internet%20Files\Content.Outlook\OXWHR7U1\Planilha%20BASE%20EDITAL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ções iniciais"/>
      <sheetName val="Tarifa Teto Calculada"/>
      <sheetName val="01 Preços"/>
      <sheetName val="02 Coeficientes"/>
      <sheetName val="03 Dados_Oper"/>
      <sheetName val="04 Frota"/>
      <sheetName val="05 CustVar"/>
      <sheetName val="06 CustPeças&amp;Aces"/>
      <sheetName val="07 Deprec."/>
      <sheetName val="08 Remun."/>
      <sheetName val="09 CustosPessoal"/>
      <sheetName val="10 CustosAdmin"/>
      <sheetName val="Aux.02.01 Coef_Depr"/>
      <sheetName val="Aux.02.02 Coef_Remun"/>
      <sheetName val="Aux.02.03 Ativo Imobilizado"/>
      <sheetName val="Aux.02.04 Terrenos"/>
      <sheetName val="Aux.02.05 Almoxarifado"/>
      <sheetName val="Aux.02.06 Invest_inicial"/>
      <sheetName val="Aux.04.01 Frota atual"/>
      <sheetName val="Aux.04.02 Frota necessária"/>
      <sheetName val="Aux.04.03 Frota início oper"/>
    </sheetNames>
    <sheetDataSet>
      <sheetData sheetId="0"/>
      <sheetData sheetId="1">
        <row r="33">
          <cell r="B33">
            <v>6.003039747170444</v>
          </cell>
        </row>
      </sheetData>
      <sheetData sheetId="2"/>
      <sheetData sheetId="3"/>
      <sheetData sheetId="4">
        <row r="8">
          <cell r="D8">
            <v>1196757.9027644966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ções iniciais"/>
      <sheetName val="Tarifa Teto Calculada"/>
      <sheetName val="01 Preços"/>
      <sheetName val="02 Coeficientes"/>
      <sheetName val="03 Dados_Oper"/>
      <sheetName val="04 Frota"/>
      <sheetName val="05 CustVar"/>
      <sheetName val="06 CustPeças&amp;Aces"/>
      <sheetName val="07 Deprec."/>
      <sheetName val="08 Remun."/>
      <sheetName val="09 CustosPessoal"/>
      <sheetName val="10 CustosAdmin"/>
      <sheetName val="Aux.02.01 Coef_Depr"/>
      <sheetName val="Aux.02.02 Coef_Remun"/>
      <sheetName val="Aux.02.03 Ativo Imobilizado"/>
      <sheetName val="Aux.02.04 Terrenos"/>
      <sheetName val="Aux.02.05 Almoxarifado"/>
      <sheetName val="Aux.02.06 Invest_inicial"/>
      <sheetName val="Aux.04.01 Frota atual"/>
      <sheetName val="Aux.04.02 Frota necessária"/>
      <sheetName val="Aux.04.03 Frota início oper"/>
    </sheetNames>
    <sheetDataSet>
      <sheetData sheetId="0"/>
      <sheetData sheetId="1">
        <row r="33">
          <cell r="B33">
            <v>5.5680482747605673</v>
          </cell>
        </row>
      </sheetData>
      <sheetData sheetId="2"/>
      <sheetData sheetId="3"/>
      <sheetData sheetId="4">
        <row r="8">
          <cell r="E8">
            <v>1428129.747448528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ções iniciais"/>
      <sheetName val="Tarifa Teto Calculada"/>
      <sheetName val="01 Preços"/>
      <sheetName val="02 Coeficientes"/>
      <sheetName val="03 Dados_Oper"/>
      <sheetName val="04 Frota"/>
      <sheetName val="05 CustVar"/>
      <sheetName val="06 CustPeças&amp;Aces"/>
      <sheetName val="07 Deprec."/>
      <sheetName val="08 Remun."/>
      <sheetName val="09 CustosPessoal"/>
      <sheetName val="10 CustosAdmin"/>
      <sheetName val="Aux.02.01 Coef_Depr"/>
      <sheetName val="Aux.02.02 Coef_Remun"/>
      <sheetName val="Aux.02.03 Ativo Imobilizado"/>
      <sheetName val="Aux.02.04 Terrenos"/>
      <sheetName val="Aux.02.05 Almoxarifado"/>
      <sheetName val="Aux.02.06 Invest_inicial"/>
      <sheetName val="Aux.04.01 Frota atual"/>
      <sheetName val="Aux.04.02 Frota necessária"/>
      <sheetName val="Aux.04.03 Frota início oper"/>
    </sheetNames>
    <sheetDataSet>
      <sheetData sheetId="0"/>
      <sheetData sheetId="1">
        <row r="33">
          <cell r="B33">
            <v>5.6441310513122236</v>
          </cell>
        </row>
      </sheetData>
      <sheetData sheetId="2"/>
      <sheetData sheetId="3"/>
      <sheetData sheetId="4">
        <row r="8">
          <cell r="F8">
            <v>1718717.9627048003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ções iniciais"/>
      <sheetName val="Tarifa Teto Calculada"/>
      <sheetName val="01 Preços"/>
      <sheetName val="02 Coeficientes"/>
      <sheetName val="03 Dados_Oper"/>
      <sheetName val="04 Frota"/>
      <sheetName val="05 CustVar"/>
      <sheetName val="06 CustPeças&amp;Aces"/>
      <sheetName val="07 Deprec."/>
      <sheetName val="08 Remun."/>
      <sheetName val="09 CustosPessoal"/>
      <sheetName val="10 CustosAdmin"/>
      <sheetName val="Aux.02.01 Coef_Depr"/>
      <sheetName val="Aux.02.02 Coef_Remun"/>
      <sheetName val="Aux.02.03 Ativo Imobilizado"/>
      <sheetName val="Aux.02.04 Terrenos"/>
      <sheetName val="Aux.02.05 Almoxarifado"/>
      <sheetName val="Aux.02.06 Invest_inicial"/>
      <sheetName val="Aux.04.01 Frota atual"/>
      <sheetName val="Aux.04.02 Frota necessária"/>
      <sheetName val="Aux.04.03 Frota início oper"/>
      <sheetName val="Plan1"/>
    </sheetNames>
    <sheetDataSet>
      <sheetData sheetId="0"/>
      <sheetData sheetId="1">
        <row r="33">
          <cell r="B33">
            <v>5.9694927473817385</v>
          </cell>
        </row>
      </sheetData>
      <sheetData sheetId="2"/>
      <sheetData sheetId="3"/>
      <sheetData sheetId="4">
        <row r="8">
          <cell r="G8">
            <v>1412606.9572898529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ções iniciais"/>
      <sheetName val="Tarifa Teto Calculada"/>
      <sheetName val="01 Preços"/>
      <sheetName val="02 Coeficientes"/>
      <sheetName val="03 Dados_Oper"/>
      <sheetName val="04 Frota"/>
      <sheetName val="05 CustVar"/>
      <sheetName val="06 CustPeças&amp;Aces"/>
      <sheetName val="07 Deprec."/>
      <sheetName val="08 Remun."/>
      <sheetName val="09 CustosPessoal"/>
      <sheetName val="10 CustosAdmin"/>
      <sheetName val="Aux.02.01 Coef_Depr"/>
      <sheetName val="Aux.02.02 Coef_Remun"/>
      <sheetName val="Aux.02.03 Ativo Imobilizado"/>
      <sheetName val="Aux.02.04 Terrenos"/>
      <sheetName val="Aux.02.05 Almoxarifado"/>
      <sheetName val="Aux.02.06 Invest_inicial"/>
      <sheetName val="Aux.04.01 Frota atual"/>
      <sheetName val="Aux.04.02 Frota necessária"/>
      <sheetName val="Aux.04.03 Frota início oper"/>
    </sheetNames>
    <sheetDataSet>
      <sheetData sheetId="0"/>
      <sheetData sheetId="1">
        <row r="33">
          <cell r="B33">
            <v>6.3284577158912443</v>
          </cell>
        </row>
      </sheetData>
      <sheetData sheetId="2"/>
      <sheetData sheetId="3"/>
      <sheetData sheetId="4">
        <row r="8">
          <cell r="H8">
            <v>1090489.62241769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ções iniciais"/>
      <sheetName val="Tarifa Teto Calculada"/>
      <sheetName val="01 Preços"/>
      <sheetName val="02 Coeficientes"/>
      <sheetName val="03 Dados_Oper"/>
      <sheetName val="04 Frota"/>
      <sheetName val="05 CustVar"/>
      <sheetName val="06 CustPeças&amp;Aces"/>
      <sheetName val="07 Deprec."/>
      <sheetName val="08 Remun."/>
      <sheetName val="09 CustosPessoal"/>
      <sheetName val="10 CustosAdmin"/>
      <sheetName val="Aux.02.01 Coef_Depr"/>
      <sheetName val="Aux.02.02 Coef_Remun"/>
      <sheetName val="Aux.02.03 Ativo Imobilizado"/>
      <sheetName val="Aux.02.04 Terrenos"/>
      <sheetName val="Aux.02.05 Almoxarifado"/>
      <sheetName val="Aux.02.06 Invest_inicial"/>
      <sheetName val="Aux.04.01 Frota atual"/>
      <sheetName val="Aux.04.02 Frota necessária"/>
      <sheetName val="Aux.04.03 Frota início oper"/>
    </sheetNames>
    <sheetDataSet>
      <sheetData sheetId="0"/>
      <sheetData sheetId="1">
        <row r="33">
          <cell r="B33">
            <v>6.0398278604309148</v>
          </cell>
        </row>
      </sheetData>
      <sheetData sheetId="2"/>
      <sheetData sheetId="3"/>
      <sheetData sheetId="4">
        <row r="8">
          <cell r="I8">
            <v>1193602.8916784136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ções iniciais"/>
      <sheetName val="Tarifa Teto Calculada"/>
      <sheetName val="01 Preços"/>
      <sheetName val="02 Coeficientes"/>
      <sheetName val="03 Dados_Oper"/>
      <sheetName val="04 Frota"/>
      <sheetName val="05 CustVar"/>
      <sheetName val="06 CustPeças&amp;Aces"/>
      <sheetName val="07 Deprec."/>
      <sheetName val="08 Remun."/>
      <sheetName val="09 CustosPessoal"/>
      <sheetName val="10 CustosAdmin"/>
      <sheetName val="Aux.02.01 Coef_Depr"/>
      <sheetName val="Aux.02.02 Coef_Remun"/>
      <sheetName val="Aux.02.03 Ativo Imobilizado"/>
      <sheetName val="Aux.02.04 Terrenos"/>
      <sheetName val="Aux.02.05 Almoxarifado"/>
      <sheetName val="Aux.02.06 Invest_inicial"/>
      <sheetName val="Aux.04.01 Frota atual"/>
      <sheetName val="Aux.04.02 Frota necessária"/>
      <sheetName val="Aux.04.03 Frota início oper"/>
    </sheetNames>
    <sheetDataSet>
      <sheetData sheetId="0" refreshError="1"/>
      <sheetData sheetId="1">
        <row r="33">
          <cell r="B33">
            <v>7.3591466390254432</v>
          </cell>
        </row>
      </sheetData>
      <sheetData sheetId="2" refreshError="1"/>
      <sheetData sheetId="3" refreshError="1"/>
      <sheetData sheetId="4">
        <row r="8">
          <cell r="C8">
            <v>1862276.7157795534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"/>
      <sheetName val="01 Preços"/>
      <sheetName val="02 Coeficientes"/>
      <sheetName val="Aux.2.1 Coef."/>
      <sheetName val="03 Dados_Oper"/>
      <sheetName val="04 Frota"/>
      <sheetName val="Aux.4.1 Frota-Chassi"/>
      <sheetName val="Aux.4.2 Frota atual"/>
      <sheetName val="Aux.4.21 Frota atual rev"/>
      <sheetName val="Aux.4.3 Frota ano 00"/>
      <sheetName val="05 Deprec."/>
      <sheetName val="Aux.5.1 Coef_Depr"/>
      <sheetName val="06 Remun."/>
      <sheetName val="Aux.61 Coef_Remun"/>
      <sheetName val="Aux.62 Ativo Imobilizado"/>
      <sheetName val="Aux.63 Terrenos"/>
      <sheetName val="Aux.64 Almoxarifado"/>
      <sheetName val="07 CustVar"/>
      <sheetName val="Aux.71 Diesel"/>
      <sheetName val="08 CustPeças&amp;Aces"/>
      <sheetName val="09 CustosPessoal"/>
      <sheetName val="10 CustosAdmin"/>
    </sheetNames>
    <sheetDataSet>
      <sheetData sheetId="0">
        <row r="36">
          <cell r="B36">
            <v>6.2238292716416916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C12" sqref="C12"/>
    </sheetView>
  </sheetViews>
  <sheetFormatPr defaultRowHeight="15" x14ac:dyDescent="0.25"/>
  <cols>
    <col min="1" max="1" width="12.140625" customWidth="1"/>
    <col min="2" max="2" width="13.7109375" customWidth="1"/>
    <col min="3" max="3" width="16.5703125" style="1" customWidth="1"/>
    <col min="4" max="4" width="15.5703125" style="1" customWidth="1"/>
    <col min="5" max="5" width="18.7109375" style="1" customWidth="1"/>
    <col min="6" max="6" width="15.28515625" style="1" customWidth="1"/>
    <col min="7" max="7" width="11.85546875" bestFit="1" customWidth="1"/>
    <col min="8" max="8" width="13.28515625" bestFit="1" customWidth="1"/>
    <col min="10" max="10" width="11.28515625" bestFit="1" customWidth="1"/>
  </cols>
  <sheetData>
    <row r="1" spans="1:8" x14ac:dyDescent="0.25">
      <c r="A1" s="17" t="s">
        <v>5</v>
      </c>
      <c r="B1" s="17"/>
      <c r="C1" s="18"/>
      <c r="D1" s="18"/>
      <c r="E1" s="18"/>
      <c r="F1" s="18"/>
    </row>
    <row r="4" spans="1:8" x14ac:dyDescent="0.25">
      <c r="A4" s="2" t="s">
        <v>10</v>
      </c>
      <c r="B4" s="20" t="s">
        <v>7</v>
      </c>
      <c r="C4" s="3" t="s">
        <v>2</v>
      </c>
      <c r="D4" s="3" t="s">
        <v>1</v>
      </c>
      <c r="E4" s="3" t="s">
        <v>3</v>
      </c>
      <c r="F4" s="3" t="s">
        <v>4</v>
      </c>
    </row>
    <row r="5" spans="1:8" x14ac:dyDescent="0.25">
      <c r="A5" s="19">
        <v>1</v>
      </c>
      <c r="B5" s="22" t="s">
        <v>11</v>
      </c>
      <c r="C5" s="5">
        <f>'[1]Tarifa Teto Calculada'!$B$33</f>
        <v>6.003039747170444</v>
      </c>
      <c r="D5" s="6">
        <f>'[1]03 Dados_Oper'!$D$8</f>
        <v>1196757.9027644966</v>
      </c>
      <c r="E5" s="6">
        <f t="shared" ref="E5:E10" si="0">C5*D5</f>
        <v>7184185.2580356142</v>
      </c>
      <c r="F5" s="7">
        <f t="shared" ref="F5:F11" si="1">E5/$E$12</f>
        <v>0.11761092123105517</v>
      </c>
      <c r="G5" s="16"/>
    </row>
    <row r="6" spans="1:8" x14ac:dyDescent="0.25">
      <c r="A6" s="19">
        <v>2</v>
      </c>
      <c r="B6" s="23"/>
      <c r="C6" s="5">
        <f>'[2]Tarifa Teto Calculada'!$B$33</f>
        <v>5.5680482747605673</v>
      </c>
      <c r="D6" s="6">
        <f>'[2]03 Dados_Oper'!$E$8</f>
        <v>1428129.747448528</v>
      </c>
      <c r="E6" s="6">
        <f t="shared" si="0"/>
        <v>7951895.3764150208</v>
      </c>
      <c r="F6" s="7">
        <f t="shared" si="1"/>
        <v>0.1301789565778626</v>
      </c>
      <c r="G6" s="16"/>
    </row>
    <row r="7" spans="1:8" x14ac:dyDescent="0.25">
      <c r="A7" s="19">
        <v>3</v>
      </c>
      <c r="B7" s="24" t="s">
        <v>9</v>
      </c>
      <c r="C7" s="5">
        <f>'[3]Tarifa Teto Calculada'!$B$33</f>
        <v>5.6441310513122236</v>
      </c>
      <c r="D7" s="6">
        <f>'[3]03 Dados_Oper'!$F$8</f>
        <v>1718717.9627048003</v>
      </c>
      <c r="E7" s="6">
        <f t="shared" si="0"/>
        <v>9700669.4217502475</v>
      </c>
      <c r="F7" s="7">
        <f t="shared" si="1"/>
        <v>0.15880780161868122</v>
      </c>
    </row>
    <row r="8" spans="1:8" x14ac:dyDescent="0.25">
      <c r="A8" s="19">
        <v>4</v>
      </c>
      <c r="B8" s="25"/>
      <c r="C8" s="5">
        <f>'[4]Tarifa Teto Calculada'!$B$33</f>
        <v>5.9694927473817385</v>
      </c>
      <c r="D8" s="6">
        <f>'[4]03 Dados_Oper'!$G$8</f>
        <v>1412606.9572898529</v>
      </c>
      <c r="E8" s="6">
        <f t="shared" si="0"/>
        <v>8432546.9864427615</v>
      </c>
      <c r="F8" s="7">
        <f t="shared" si="1"/>
        <v>0.13804761205042618</v>
      </c>
    </row>
    <row r="9" spans="1:8" x14ac:dyDescent="0.25">
      <c r="A9" s="19">
        <v>5</v>
      </c>
      <c r="B9" s="22" t="s">
        <v>12</v>
      </c>
      <c r="C9" s="5">
        <f>'[5]Tarifa Teto Calculada'!$B$33</f>
        <v>6.3284577158912443</v>
      </c>
      <c r="D9" s="6">
        <f>'[5]03 Dados_Oper'!$H$8</f>
        <v>1090489.62241769</v>
      </c>
      <c r="E9" s="6">
        <f t="shared" si="0"/>
        <v>6901117.4650885602</v>
      </c>
      <c r="F9" s="7">
        <f t="shared" si="1"/>
        <v>0.11297687259455778</v>
      </c>
    </row>
    <row r="10" spans="1:8" x14ac:dyDescent="0.25">
      <c r="A10" s="19">
        <v>6</v>
      </c>
      <c r="B10" s="23"/>
      <c r="C10" s="5">
        <f>'[6]Tarifa Teto Calculada'!$B$33</f>
        <v>6.0398278604309148</v>
      </c>
      <c r="D10" s="6">
        <f>'[6]03 Dados_Oper'!$I$8</f>
        <v>1193602.8916784136</v>
      </c>
      <c r="E10" s="6">
        <f t="shared" si="0"/>
        <v>7209155.9994501863</v>
      </c>
      <c r="F10" s="7">
        <f t="shared" si="1"/>
        <v>0.118019712457354</v>
      </c>
    </row>
    <row r="11" spans="1:8" x14ac:dyDescent="0.25">
      <c r="A11" s="4" t="s">
        <v>0</v>
      </c>
      <c r="B11" s="21" t="s">
        <v>8</v>
      </c>
      <c r="C11" s="5">
        <f>'[7]Tarifa Teto Calculada'!$B$33</f>
        <v>7.3591466390254432</v>
      </c>
      <c r="D11" s="6">
        <f>'[7]03 Dados_Oper'!$C$8</f>
        <v>1862276.7157795534</v>
      </c>
      <c r="E11" s="6">
        <f>C11*D11</f>
        <v>13704767.433864441</v>
      </c>
      <c r="F11" s="7">
        <f t="shared" si="1"/>
        <v>0.22435812347006301</v>
      </c>
    </row>
    <row r="12" spans="1:8" x14ac:dyDescent="0.25">
      <c r="A12" s="26" t="s">
        <v>6</v>
      </c>
      <c r="B12" s="27"/>
      <c r="C12" s="8">
        <f>[8]TARIFA!$B$36</f>
        <v>6.2238292716416916</v>
      </c>
      <c r="D12" s="9">
        <f>SUM(D5:D11)</f>
        <v>9902581.8000833355</v>
      </c>
      <c r="E12" s="9">
        <f>SUM(E5:E11)</f>
        <v>61084337.941046834</v>
      </c>
      <c r="F12" s="10">
        <f>SUM(F5:F11)</f>
        <v>0.99999999999999989</v>
      </c>
    </row>
    <row r="13" spans="1:8" s="15" customFormat="1" x14ac:dyDescent="0.25">
      <c r="A13" s="11"/>
      <c r="B13" s="11"/>
      <c r="C13" s="12"/>
      <c r="D13" s="13"/>
      <c r="E13" s="13"/>
      <c r="F13" s="14"/>
      <c r="G13" s="14"/>
      <c r="H13" s="14"/>
    </row>
  </sheetData>
  <mergeCells count="4">
    <mergeCell ref="B5:B6"/>
    <mergeCell ref="B7:B8"/>
    <mergeCell ref="B9:B10"/>
    <mergeCell ref="A12:B12"/>
  </mergeCells>
  <pageMargins left="0.19685039370078741" right="0.19685039370078741" top="0.78740157480314965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% Custo Edital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EPTC - 07649</dc:creator>
  <cp:lastModifiedBy>EPTC</cp:lastModifiedBy>
  <cp:lastPrinted>2015-04-27T19:15:53Z</cp:lastPrinted>
  <dcterms:created xsi:type="dcterms:W3CDTF">2014-08-06T14:02:13Z</dcterms:created>
  <dcterms:modified xsi:type="dcterms:W3CDTF">2015-05-05T11:51:42Z</dcterms:modified>
</cp:coreProperties>
</file>